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Unidades compartidas\Proy_2022-1\P-2022-35 Fase III ALO_C. ALO SUR\10 Inspecciones\11. Puente vehicular Balsillas\"/>
    </mc:Choice>
  </mc:AlternateContent>
  <xr:revisionPtr revIDLastSave="0" documentId="13_ncr:1_{77F0C360-3A14-4D34-B80E-18E438F0A85E}" xr6:coauthVersionLast="47" xr6:coauthVersionMax="47" xr10:uidLastSave="{00000000-0000-0000-0000-000000000000}"/>
  <bookViews>
    <workbookView xWindow="-28920" yWindow="-4815" windowWidth="29040" windowHeight="15720" activeTab="1" xr2:uid="{00000000-000D-0000-FFFF-FFFF00000000}"/>
  </bookViews>
  <sheets>
    <sheet name="Inventario " sheetId="2" r:id="rId1"/>
    <sheet name="Inspeccion " sheetId="3" r:id="rId2"/>
    <sheet name="Calificaciones" sheetId="1" r:id="rId3"/>
  </sheets>
  <definedNames>
    <definedName name="_xlnm.Print_Area" localSheetId="1">'Inspeccion '!$A$1:$AA$30</definedName>
    <definedName name="_xlnm.Print_Area" localSheetId="0">'Inventario '!$B$1:$AC$53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C13" i="1"/>
  <c r="C29" i="1" l="1"/>
  <c r="K14" i="3" l="1"/>
  <c r="K13" i="3"/>
  <c r="P4" i="3"/>
  <c r="L7" i="3"/>
  <c r="E4" i="3"/>
  <c r="K26" i="3"/>
  <c r="K25" i="3"/>
  <c r="K24" i="3"/>
  <c r="K23" i="3"/>
  <c r="K22" i="3"/>
  <c r="K21" i="3"/>
  <c r="K20" i="3"/>
  <c r="K19" i="3"/>
  <c r="K18" i="3"/>
  <c r="K17" i="3"/>
  <c r="K16" i="3"/>
  <c r="K15" i="3"/>
  <c r="K12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L26" i="3"/>
  <c r="C109" i="1"/>
  <c r="D42" i="1"/>
  <c r="L25" i="3" s="1"/>
  <c r="D41" i="1"/>
  <c r="L24" i="3" s="1"/>
  <c r="D40" i="1"/>
  <c r="L23" i="3" s="1"/>
  <c r="D39" i="1"/>
  <c r="L22" i="3" s="1"/>
  <c r="D38" i="1"/>
  <c r="L21" i="3" s="1"/>
  <c r="D37" i="1"/>
  <c r="L20" i="3" s="1"/>
  <c r="D36" i="1"/>
  <c r="L19" i="3" s="1"/>
  <c r="D35" i="1"/>
  <c r="L18" i="3" s="1"/>
  <c r="D34" i="1"/>
  <c r="L17" i="3" s="1"/>
  <c r="D33" i="1"/>
  <c r="L16" i="3" s="1"/>
  <c r="D32" i="1"/>
  <c r="L15" i="3" s="1"/>
  <c r="D31" i="1"/>
  <c r="L14" i="3" s="1"/>
  <c r="D30" i="1"/>
  <c r="L13" i="3" s="1"/>
  <c r="D29" i="1"/>
  <c r="L12" i="3" s="1"/>
  <c r="C42" i="1"/>
  <c r="H25" i="3" s="1"/>
  <c r="C41" i="1"/>
  <c r="H24" i="3" s="1"/>
  <c r="C40" i="1"/>
  <c r="H23" i="3" s="1"/>
  <c r="C39" i="1"/>
  <c r="H22" i="3" s="1"/>
  <c r="C38" i="1"/>
  <c r="H21" i="3" s="1"/>
  <c r="C37" i="1"/>
  <c r="H20" i="3" s="1"/>
  <c r="C36" i="1"/>
  <c r="H19" i="3" s="1"/>
  <c r="C35" i="1"/>
  <c r="H18" i="3" s="1"/>
  <c r="C34" i="1"/>
  <c r="H17" i="3" s="1"/>
  <c r="C33" i="1"/>
  <c r="H16" i="3" s="1"/>
  <c r="C32" i="1"/>
  <c r="H15" i="3" s="1"/>
  <c r="C31" i="1"/>
  <c r="H14" i="3" s="1"/>
  <c r="C30" i="1"/>
  <c r="H13" i="3" s="1"/>
  <c r="H12" i="3"/>
  <c r="I42" i="2"/>
  <c r="C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F10" i="2"/>
  <c r="J10" i="2"/>
  <c r="I10" i="2"/>
  <c r="H10" i="2"/>
  <c r="G10" i="2"/>
  <c r="C43" i="1" l="1"/>
  <c r="C107" i="1" s="1"/>
  <c r="B42" i="1"/>
  <c r="C25" i="3" s="1"/>
  <c r="H26" i="3" l="1"/>
  <c r="B41" i="1"/>
  <c r="B30" i="1"/>
  <c r="C13" i="3" s="1"/>
  <c r="B34" i="1" l="1"/>
  <c r="C17" i="3" s="1"/>
  <c r="B35" i="1" l="1"/>
  <c r="C18" i="3" s="1"/>
  <c r="B36" i="1" l="1"/>
  <c r="C24" i="3" l="1"/>
  <c r="B43" i="1" l="1"/>
  <c r="C26" i="3" s="1"/>
  <c r="B40" i="1"/>
  <c r="C23" i="3" s="1"/>
  <c r="B39" i="1"/>
  <c r="C22" i="3" s="1"/>
  <c r="B38" i="1" l="1"/>
  <c r="C21" i="3" s="1"/>
  <c r="B37" i="1"/>
  <c r="C20" i="3" s="1"/>
  <c r="C19" i="3"/>
  <c r="B33" i="1"/>
  <c r="C16" i="3" s="1"/>
  <c r="B32" i="1"/>
  <c r="C15" i="3" s="1"/>
  <c r="B31" i="1" l="1"/>
  <c r="C14" i="3" l="1"/>
  <c r="B29" i="1" l="1"/>
  <c r="C12" i="3" s="1"/>
  <c r="C36" i="2" l="1"/>
  <c r="C37" i="2"/>
  <c r="C38" i="2"/>
  <c r="C39" i="2"/>
  <c r="C40" i="2"/>
  <c r="C41" i="2"/>
  <c r="C35" i="2"/>
  <c r="C26" i="2"/>
  <c r="C27" i="2"/>
  <c r="C28" i="2"/>
  <c r="C29" i="2"/>
  <c r="C30" i="2"/>
  <c r="C31" i="2"/>
  <c r="C32" i="2"/>
  <c r="C33" i="2"/>
  <c r="C34" i="2"/>
  <c r="C25" i="2"/>
</calcChain>
</file>

<file path=xl/sharedStrings.xml><?xml version="1.0" encoding="utf-8"?>
<sst xmlns="http://schemas.openxmlformats.org/spreadsheetml/2006/main" count="355" uniqueCount="202">
  <si>
    <t>Geometría</t>
  </si>
  <si>
    <t>Componente</t>
  </si>
  <si>
    <t>Altura de estribos (m)</t>
  </si>
  <si>
    <t>Long. Apoyo en pilas (m)</t>
  </si>
  <si>
    <t>-</t>
  </si>
  <si>
    <t>Ancho separador (m)</t>
  </si>
  <si>
    <t>Puente en curva o tangente (C/T)</t>
  </si>
  <si>
    <t>Esviaje (Grados)</t>
  </si>
  <si>
    <t>Paso superior/inferior(S/I)</t>
  </si>
  <si>
    <t>Ancho de calzada (m)</t>
  </si>
  <si>
    <t>Paso por el cauce (S/N)</t>
  </si>
  <si>
    <t>Variante existente(S/N)</t>
  </si>
  <si>
    <t>Tipo de baranda</t>
  </si>
  <si>
    <t>Tipo de junta de expansión</t>
  </si>
  <si>
    <t>Tipo de apoyos</t>
  </si>
  <si>
    <t>Obstáculo que cruza</t>
  </si>
  <si>
    <t>Calificación</t>
  </si>
  <si>
    <t>Grado de mantenimiento</t>
  </si>
  <si>
    <t>Tipo de daño</t>
  </si>
  <si>
    <t>Cantidad</t>
  </si>
  <si>
    <t>Reparaciones</t>
  </si>
  <si>
    <t>Costado</t>
  </si>
  <si>
    <t>Regional</t>
  </si>
  <si>
    <t xml:space="preserve"> </t>
  </si>
  <si>
    <t>Identificación del puente</t>
  </si>
  <si>
    <t>Nombre :</t>
  </si>
  <si>
    <t>PR.</t>
  </si>
  <si>
    <t>.</t>
  </si>
  <si>
    <t>PASOS</t>
  </si>
  <si>
    <t>SUBESTRUCTURA</t>
  </si>
  <si>
    <t>No.</t>
  </si>
  <si>
    <t>Tipo</t>
  </si>
  <si>
    <t>Primero</t>
  </si>
  <si>
    <t>Sup/Inf</t>
  </si>
  <si>
    <t>Galibo</t>
  </si>
  <si>
    <t>ESTRIBOS</t>
  </si>
  <si>
    <t>PILAS</t>
  </si>
  <si>
    <t>Paso</t>
  </si>
  <si>
    <t>(S/N)</t>
  </si>
  <si>
    <t>(S/I)</t>
  </si>
  <si>
    <t>I</t>
  </si>
  <si>
    <t>IM</t>
  </si>
  <si>
    <t>DM</t>
  </si>
  <si>
    <t>D</t>
  </si>
  <si>
    <t>Tipo :</t>
  </si>
  <si>
    <t>Material :</t>
  </si>
  <si>
    <t>Tipo de cimentación :</t>
  </si>
  <si>
    <t>DETALLES</t>
  </si>
  <si>
    <t>SEÑALES</t>
  </si>
  <si>
    <t>Año de construcción :</t>
  </si>
  <si>
    <t>Carga máxima</t>
  </si>
  <si>
    <t>Año de reconstrucción :</t>
  </si>
  <si>
    <t>Superf. de rodadura</t>
  </si>
  <si>
    <t>Velocidad máxima</t>
  </si>
  <si>
    <t>Dirección de absc. de la carret. (N/S/E/O)</t>
  </si>
  <si>
    <t>Junta de expansión</t>
  </si>
  <si>
    <t>Otra</t>
  </si>
  <si>
    <t>Requisitos de inspección :</t>
  </si>
  <si>
    <t>Número de secciones de inspección</t>
  </si>
  <si>
    <t>Estación de conteo :</t>
  </si>
  <si>
    <t>APOYOS</t>
  </si>
  <si>
    <t>Fecha de recolección de datos :</t>
  </si>
  <si>
    <t>Tipo de apoyos fijos sobre estribos</t>
  </si>
  <si>
    <t>Iniciales del Inspector :</t>
  </si>
  <si>
    <t>PEDELTA</t>
  </si>
  <si>
    <t>Tipo de apoyos móviles sobre estribos</t>
  </si>
  <si>
    <t>Tipo de apoyos fijos en pilas</t>
  </si>
  <si>
    <t>DATOS TÉCNICOS</t>
  </si>
  <si>
    <t>Tipo de apoyos móviles en pilas</t>
  </si>
  <si>
    <t>Tipo de apoyos fijos en vigas</t>
  </si>
  <si>
    <t>Tipo de apoyos móviles en vigas</t>
  </si>
  <si>
    <t>Vehículo de diseño</t>
  </si>
  <si>
    <t>Clase de distribución de carga</t>
  </si>
  <si>
    <t>MIEMBROS INTERESADOS</t>
  </si>
  <si>
    <t>Propietario</t>
  </si>
  <si>
    <t>Departamento</t>
  </si>
  <si>
    <t>Administrador Vial</t>
  </si>
  <si>
    <t>Municipio</t>
  </si>
  <si>
    <t>POSICIÓN GEOGRÁFICA</t>
  </si>
  <si>
    <t>Grados</t>
  </si>
  <si>
    <t>Minutos</t>
  </si>
  <si>
    <t>Altitud (m)</t>
  </si>
  <si>
    <t>Latitud (N)</t>
  </si>
  <si>
    <t>Longitud (O)</t>
  </si>
  <si>
    <t>Coeficiente de aceleración sísmica (Aa) :</t>
  </si>
  <si>
    <t>Long. Variante</t>
  </si>
  <si>
    <t>SUPERESTRUCTURA, Tipo principal</t>
  </si>
  <si>
    <t>Existe variante (S/N)</t>
  </si>
  <si>
    <t>Estado (B/R/M)</t>
  </si>
  <si>
    <t>Diseño tipo (S/N) :</t>
  </si>
  <si>
    <t>CARGA</t>
  </si>
  <si>
    <t>Tipo de estructuración transversal  :</t>
  </si>
  <si>
    <t>Capacidad de carga para tránsito legal</t>
  </si>
  <si>
    <t>Tipo de estructuración longitudinal :</t>
  </si>
  <si>
    <t>Long. Luz crítica (m)</t>
  </si>
  <si>
    <t>Factor de Clasif.</t>
  </si>
  <si>
    <t>Capacidad de carga para transportes especiales</t>
  </si>
  <si>
    <t>SUPERESTRUCTURA, Tipo secundario</t>
  </si>
  <si>
    <t>Fuerza cortante (t)</t>
  </si>
  <si>
    <t>Momento (t.m)</t>
  </si>
  <si>
    <t>Línea de carga por rueda (t)</t>
  </si>
  <si>
    <t>Observaciones</t>
  </si>
  <si>
    <t>Inspector:</t>
  </si>
  <si>
    <t>Fecha :</t>
  </si>
  <si>
    <t>Tiempo :</t>
  </si>
  <si>
    <t>Año próx. Inspección:</t>
  </si>
  <si>
    <t>Nº. de fotos</t>
  </si>
  <si>
    <t>Unidad</t>
  </si>
  <si>
    <t>Descripción</t>
  </si>
  <si>
    <t xml:space="preserve">   Observaciones Generales :</t>
  </si>
  <si>
    <t>Total</t>
  </si>
  <si>
    <t xml:space="preserve">FORMATO DE INVENTARIO </t>
  </si>
  <si>
    <t xml:space="preserve">FORMATO DE INSPECCIÓN PRINCIPAL </t>
  </si>
  <si>
    <t>Numero de luces</t>
  </si>
  <si>
    <t>Altura de pilas (m)</t>
  </si>
  <si>
    <t>Longitud luz menor (m)</t>
  </si>
  <si>
    <t>Longitud luz mayor (m)</t>
  </si>
  <si>
    <t>Longitud total (m)</t>
  </si>
  <si>
    <t>Ancho bordillo izquierda (m)</t>
  </si>
  <si>
    <t>Área total (m2)</t>
  </si>
  <si>
    <t>Superficie del puente</t>
  </si>
  <si>
    <t>Juntas de expansión</t>
  </si>
  <si>
    <t>Ancho bordillo derecha (m)</t>
  </si>
  <si>
    <t>Lesiones</t>
  </si>
  <si>
    <t>GEOMETRÍA</t>
  </si>
  <si>
    <t>RESUMEN</t>
  </si>
  <si>
    <t>Long. Apoyo en estribos (m)</t>
  </si>
  <si>
    <t>Ancho del Tablero (m)</t>
  </si>
  <si>
    <t>Tipo de Barrera / Baranda</t>
  </si>
  <si>
    <t>Estribos</t>
  </si>
  <si>
    <t>Temperatura:</t>
  </si>
  <si>
    <t>Apoyos</t>
  </si>
  <si>
    <t>Cauce</t>
  </si>
  <si>
    <t>Puente en General</t>
  </si>
  <si>
    <t>Descripción Daño</t>
  </si>
  <si>
    <t>Número de vigas</t>
  </si>
  <si>
    <t>Drenajes</t>
  </si>
  <si>
    <t>Aletas</t>
  </si>
  <si>
    <t>Señalización</t>
  </si>
  <si>
    <t>Conos y taludes</t>
  </si>
  <si>
    <t>Pilas</t>
  </si>
  <si>
    <t>Bordillos / Andenes</t>
  </si>
  <si>
    <t>Losa</t>
  </si>
  <si>
    <t>Vigas, Largueros y diafragmas</t>
  </si>
  <si>
    <t>Tipo superficie de rodadura</t>
  </si>
  <si>
    <t>Izquierdo</t>
  </si>
  <si>
    <t>Izquierdo medio</t>
  </si>
  <si>
    <t>Derecho medio</t>
  </si>
  <si>
    <t>Derecho</t>
  </si>
  <si>
    <t>N</t>
  </si>
  <si>
    <t>ml</t>
  </si>
  <si>
    <t>Barreras / Barandas</t>
  </si>
  <si>
    <t>m²</t>
  </si>
  <si>
    <t>(Z) poda de la vegetación cercana a la estructura.</t>
  </si>
  <si>
    <t>N/A</t>
  </si>
  <si>
    <t>S</t>
  </si>
  <si>
    <t>T</t>
  </si>
  <si>
    <t>0°</t>
  </si>
  <si>
    <t>Puente en terraplén (S/N)</t>
  </si>
  <si>
    <t>Und</t>
  </si>
  <si>
    <t>Cundinamarca</t>
  </si>
  <si>
    <t>B</t>
  </si>
  <si>
    <t>(Z) Limpieza profunda, mantenimiento rutinario y recomendaciones y reparaciones propuestas.</t>
  </si>
  <si>
    <t>Alo Sur</t>
  </si>
  <si>
    <t>Barrera Metálica</t>
  </si>
  <si>
    <t>Carpeta de asfalto</t>
  </si>
  <si>
    <t>Bloque de neopreno</t>
  </si>
  <si>
    <t>Apoyos de neopreno</t>
  </si>
  <si>
    <t>(50) Corrosión acero, (65) suciedad y contaminacion biologica</t>
  </si>
  <si>
    <t>+</t>
  </si>
  <si>
    <t>Sin daño</t>
  </si>
  <si>
    <t>(90) Crecimiento de Vegetación  y basuras</t>
  </si>
  <si>
    <t>(60) Daño en el concreto / acero expuesto (80) Infiltraciones (90) manchas de humedad, suciedad generación de microorganismos biológicos.</t>
  </si>
  <si>
    <t>4 Vigas rectangulares 4 vigas I de concreto</t>
  </si>
  <si>
    <t>Rio Balsillas</t>
  </si>
  <si>
    <t>(90) Suciedad en bordes alto grado de desgaste</t>
  </si>
  <si>
    <t>(A) cambio de pavimento asfaltico (Z) Limpieza y mantenimiento rutinario</t>
  </si>
  <si>
    <t>(90)  Daño en modulos del dispositivo y dilatacion mayor al dispositivo</t>
  </si>
  <si>
    <t>(C) cambio de modulos de juntas</t>
  </si>
  <si>
    <t xml:space="preserve">(90) suciedad, manchas de humedad y crecimiento de microrganismos biologicos </t>
  </si>
  <si>
    <t>(Z) Limpieza profunda  y mantenimiento rutinario</t>
  </si>
  <si>
    <t xml:space="preserve"> (B) Limpieza y aplicación de pintura de proteccion.</t>
  </si>
  <si>
    <t xml:space="preserve">(90) Taponamientos </t>
  </si>
  <si>
    <t>(Z) limpieza profunda y retiro de tierra humeda</t>
  </si>
  <si>
    <t>sin señalizacion</t>
  </si>
  <si>
    <t>(Z) Instalacion de señalizacion</t>
  </si>
  <si>
    <t xml:space="preserve"> (90) Crecimiento de vegetación y fisuras diagonales </t>
  </si>
  <si>
    <t xml:space="preserve"> (Z) Limpieza profunda corte de vegetación inyeccion de fisuras</t>
  </si>
  <si>
    <t>(A) Reparaciones de concreto (Z) Limpieza profunda retiro de vegetacion y de elementos extraños, mantenimiento rutinario.</t>
  </si>
  <si>
    <t>(90) fisuras verticales y alto grado de vegetacion</t>
  </si>
  <si>
    <t>(Z) Limpieza profunda  y inyeccion de fisuras</t>
  </si>
  <si>
    <t>(Z) mantenimiento y limpieza rutinaria</t>
  </si>
  <si>
    <t>(65) Daño en el concreto /acero de refuerzo expuesto (90) infiltraciones de agua con fisuras tanto transversales como longitudinales machas de humedad, de humo</t>
  </si>
  <si>
    <t xml:space="preserve">(A) Reparaciones de concreto (Z) Limpieza profunda inyeccion de fisuras  y mantenimiento rutinario </t>
  </si>
  <si>
    <t>(90) fisuras en el vano 5 y manchas de humo en el vano 1</t>
  </si>
  <si>
    <t>(Z) Inyeccion de fisuras y mantenimiento rutinario</t>
  </si>
  <si>
    <t>(Z) limpieza y mantenimiento rutinario</t>
  </si>
  <si>
    <t>(90) Estancamiento de agua</t>
  </si>
  <si>
    <t>Puente Vehicular Rio Balsillas</t>
  </si>
  <si>
    <t>Canoas Bosa</t>
  </si>
  <si>
    <t>14</t>
  </si>
  <si>
    <t>(80) infiltraciones (50) Corrosion de acero (60) daño en concreto / acero expuesto (90) Manchas de humedad, vegetación creciente, fisuras transversales y longitudinales  y segregacion de concreto con acero expuesto.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</si>
</sst>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"/>
      <family val="2"/>
    </font>
    <font>
      <sz val="10"/>
      <name val="Garamond"/>
      <family val="1"/>
    </font>
    <font>
      <b/>
      <sz val="12"/>
      <name val="Garamond"/>
      <family val="1"/>
    </font>
    <font>
      <sz val="8"/>
      <name val="Garamond"/>
      <family val="1"/>
    </font>
    <font>
      <b/>
      <sz val="7"/>
      <name val="Garamond"/>
      <family val="1"/>
    </font>
    <font>
      <b/>
      <sz val="6"/>
      <name val="Garamond"/>
      <family val="1"/>
    </font>
    <font>
      <sz val="6"/>
      <name val="Garamond"/>
      <family val="1"/>
    </font>
    <font>
      <b/>
      <sz val="9"/>
      <name val="Garamond"/>
      <family val="1"/>
    </font>
    <font>
      <sz val="8"/>
      <name val="Comic Sans MS"/>
      <family val="4"/>
    </font>
    <font>
      <sz val="9"/>
      <name val="Garamond"/>
      <family val="1"/>
    </font>
    <font>
      <sz val="9"/>
      <name val="Comic Sans MS"/>
      <family val="4"/>
    </font>
    <font>
      <sz val="10"/>
      <name val="Comic Sans MS"/>
      <family val="4"/>
    </font>
    <font>
      <b/>
      <sz val="8"/>
      <name val="Garamond"/>
      <family val="1"/>
    </font>
    <font>
      <u/>
      <sz val="9"/>
      <name val="Garamond"/>
      <family val="1"/>
    </font>
    <font>
      <sz val="9"/>
      <color theme="0"/>
      <name val="Garamond"/>
      <family val="1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sz val="7"/>
      <name val="Arial Narrow"/>
      <family val="2"/>
    </font>
    <font>
      <b/>
      <sz val="10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0" borderId="5" xfId="0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8" xfId="0" applyFont="1" applyFill="1" applyBorder="1"/>
    <xf numFmtId="0" fontId="1" fillId="0" borderId="9" xfId="0" applyFont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5" xfId="0" applyFont="1" applyFill="1" applyBorder="1"/>
    <xf numFmtId="0" fontId="3" fillId="2" borderId="16" xfId="0" applyFont="1" applyFill="1" applyBorder="1" applyAlignment="1">
      <alignment vertical="center"/>
    </xf>
    <xf numFmtId="0" fontId="9" fillId="0" borderId="9" xfId="0" applyFont="1" applyBorder="1"/>
    <xf numFmtId="0" fontId="9" fillId="2" borderId="6" xfId="0" applyFont="1" applyFill="1" applyBorder="1"/>
    <xf numFmtId="0" fontId="9" fillId="2" borderId="5" xfId="0" applyFont="1" applyFill="1" applyBorder="1"/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0" xfId="0" applyFont="1" applyFill="1"/>
    <xf numFmtId="0" fontId="9" fillId="2" borderId="9" xfId="0" applyFont="1" applyFill="1" applyBorder="1"/>
    <xf numFmtId="0" fontId="9" fillId="2" borderId="11" xfId="0" applyFont="1" applyFill="1" applyBorder="1"/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/>
    <xf numFmtId="0" fontId="9" fillId="2" borderId="28" xfId="0" applyFont="1" applyFill="1" applyBorder="1"/>
    <xf numFmtId="0" fontId="8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2" fontId="8" fillId="2" borderId="31" xfId="0" applyNumberFormat="1" applyFont="1" applyFill="1" applyBorder="1" applyAlignment="1">
      <alignment horizontal="center"/>
    </xf>
    <xf numFmtId="2" fontId="8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/>
    <xf numFmtId="0" fontId="9" fillId="2" borderId="34" xfId="0" applyFont="1" applyFill="1" applyBorder="1"/>
    <xf numFmtId="0" fontId="8" fillId="2" borderId="3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9" fillId="2" borderId="37" xfId="0" applyFont="1" applyFill="1" applyBorder="1"/>
    <xf numFmtId="0" fontId="9" fillId="2" borderId="38" xfId="0" applyFont="1" applyFill="1" applyBorder="1"/>
    <xf numFmtId="0" fontId="8" fillId="2" borderId="39" xfId="0" applyFont="1" applyFill="1" applyBorder="1" applyAlignment="1">
      <alignment horizontal="center"/>
    </xf>
    <xf numFmtId="0" fontId="1" fillId="2" borderId="15" xfId="0" applyFont="1" applyFill="1" applyBorder="1"/>
    <xf numFmtId="0" fontId="9" fillId="2" borderId="40" xfId="0" applyFont="1" applyFill="1" applyBorder="1"/>
    <xf numFmtId="0" fontId="9" fillId="2" borderId="20" xfId="0" applyFont="1" applyFill="1" applyBorder="1"/>
    <xf numFmtId="0" fontId="9" fillId="2" borderId="13" xfId="0" applyFont="1" applyFill="1" applyBorder="1"/>
    <xf numFmtId="0" fontId="9" fillId="2" borderId="44" xfId="0" applyFont="1" applyFill="1" applyBorder="1"/>
    <xf numFmtId="0" fontId="9" fillId="2" borderId="45" xfId="0" applyFont="1" applyFill="1" applyBorder="1"/>
    <xf numFmtId="0" fontId="8" fillId="2" borderId="46" xfId="0" applyFont="1" applyFill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/>
    <xf numFmtId="0" fontId="9" fillId="2" borderId="21" xfId="0" applyFont="1" applyFill="1" applyBorder="1" applyAlignment="1">
      <alignment horizontal="right"/>
    </xf>
    <xf numFmtId="0" fontId="9" fillId="2" borderId="43" xfId="0" applyFont="1" applyFill="1" applyBorder="1" applyAlignment="1">
      <alignment horizontal="right"/>
    </xf>
    <xf numFmtId="0" fontId="9" fillId="2" borderId="15" xfId="0" applyFont="1" applyFill="1" applyBorder="1"/>
    <xf numFmtId="0" fontId="9" fillId="2" borderId="43" xfId="0" applyFont="1" applyFill="1" applyBorder="1"/>
    <xf numFmtId="0" fontId="9" fillId="2" borderId="49" xfId="0" applyFont="1" applyFill="1" applyBorder="1" applyAlignment="1">
      <alignment horizontal="right"/>
    </xf>
    <xf numFmtId="0" fontId="9" fillId="2" borderId="40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horizontal="right" vertical="center"/>
    </xf>
    <xf numFmtId="0" fontId="9" fillId="2" borderId="37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33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4" xfId="0" applyFont="1" applyFill="1" applyBorder="1" applyAlignment="1">
      <alignment horizontal="right"/>
    </xf>
    <xf numFmtId="0" fontId="9" fillId="2" borderId="38" xfId="0" applyFont="1" applyFill="1" applyBorder="1" applyAlignment="1">
      <alignment horizontal="right"/>
    </xf>
    <xf numFmtId="0" fontId="8" fillId="2" borderId="5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8" fillId="2" borderId="3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0" borderId="53" xfId="0" applyFont="1" applyBorder="1"/>
    <xf numFmtId="0" fontId="9" fillId="2" borderId="54" xfId="0" applyFont="1" applyFill="1" applyBorder="1"/>
    <xf numFmtId="0" fontId="9" fillId="2" borderId="55" xfId="0" applyFont="1" applyFill="1" applyBorder="1"/>
    <xf numFmtId="0" fontId="9" fillId="2" borderId="54" xfId="0" applyFont="1" applyFill="1" applyBorder="1" applyAlignment="1">
      <alignment vertical="center"/>
    </xf>
    <xf numFmtId="0" fontId="1" fillId="2" borderId="55" xfId="0" applyFont="1" applyFill="1" applyBorder="1"/>
    <xf numFmtId="0" fontId="1" fillId="0" borderId="0" xfId="0" applyFont="1"/>
    <xf numFmtId="0" fontId="1" fillId="0" borderId="5" xfId="0" applyFont="1" applyBorder="1"/>
    <xf numFmtId="0" fontId="6" fillId="0" borderId="8" xfId="0" applyFont="1" applyBorder="1"/>
    <xf numFmtId="0" fontId="1" fillId="0" borderId="9" xfId="0" applyFont="1" applyBorder="1"/>
    <xf numFmtId="0" fontId="7" fillId="2" borderId="0" xfId="0" applyFont="1" applyFill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5" xfId="0" applyFont="1" applyBorder="1"/>
    <xf numFmtId="0" fontId="12" fillId="2" borderId="0" xfId="0" applyFont="1" applyFill="1" applyAlignment="1">
      <alignment vertical="center"/>
    </xf>
    <xf numFmtId="0" fontId="1" fillId="0" borderId="15" xfId="0" applyFont="1" applyBorder="1"/>
    <xf numFmtId="0" fontId="3" fillId="2" borderId="56" xfId="0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" fillId="0" borderId="53" xfId="0" applyFont="1" applyBorder="1"/>
    <xf numFmtId="0" fontId="3" fillId="0" borderId="55" xfId="0" applyFont="1" applyBorder="1"/>
    <xf numFmtId="0" fontId="3" fillId="2" borderId="0" xfId="0" applyFont="1" applyFill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164" fontId="3" fillId="0" borderId="67" xfId="0" quotePrefix="1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textRotation="90"/>
    </xf>
    <xf numFmtId="0" fontId="3" fillId="6" borderId="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6" fillId="3" borderId="72" xfId="0" applyFont="1" applyFill="1" applyBorder="1"/>
    <xf numFmtId="0" fontId="16" fillId="3" borderId="73" xfId="0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vertical="center"/>
    </xf>
    <xf numFmtId="164" fontId="16" fillId="3" borderId="7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6" fillId="3" borderId="75" xfId="0" applyFont="1" applyFill="1" applyBorder="1"/>
    <xf numFmtId="2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76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/>
    <xf numFmtId="0" fontId="16" fillId="3" borderId="76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justify" vertical="center"/>
    </xf>
    <xf numFmtId="0" fontId="16" fillId="3" borderId="77" xfId="0" applyFont="1" applyFill="1" applyBorder="1"/>
    <xf numFmtId="164" fontId="16" fillId="3" borderId="78" xfId="0" applyNumberFormat="1" applyFont="1" applyFill="1" applyBorder="1" applyAlignment="1">
      <alignment horizontal="center" vertical="center"/>
    </xf>
    <xf numFmtId="0" fontId="16" fillId="3" borderId="78" xfId="0" applyFont="1" applyFill="1" applyBorder="1"/>
    <xf numFmtId="0" fontId="16" fillId="3" borderId="79" xfId="0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6" fillId="3" borderId="0" xfId="0" applyFont="1" applyFill="1"/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8" fillId="3" borderId="72" xfId="0" applyFont="1" applyFill="1" applyBorder="1" applyAlignment="1">
      <alignment horizontal="center" vertical="center"/>
    </xf>
    <xf numFmtId="0" fontId="18" fillId="3" borderId="73" xfId="0" applyFont="1" applyFill="1" applyBorder="1" applyAlignment="1">
      <alignment horizontal="center" vertical="center"/>
    </xf>
    <xf numFmtId="0" fontId="18" fillId="3" borderId="74" xfId="0" applyFont="1" applyFill="1" applyBorder="1" applyAlignment="1">
      <alignment horizontal="center" vertical="center"/>
    </xf>
    <xf numFmtId="0" fontId="20" fillId="3" borderId="77" xfId="0" applyFont="1" applyFill="1" applyBorder="1" applyAlignment="1">
      <alignment horizontal="center" vertical="center"/>
    </xf>
    <xf numFmtId="0" fontId="20" fillId="3" borderId="78" xfId="0" applyFont="1" applyFill="1" applyBorder="1" applyAlignment="1">
      <alignment horizontal="center" vertical="center"/>
    </xf>
    <xf numFmtId="0" fontId="20" fillId="3" borderId="79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1" fillId="3" borderId="72" xfId="0" applyFont="1" applyFill="1" applyBorder="1" applyAlignment="1">
      <alignment horizontal="center" vertical="center"/>
    </xf>
    <xf numFmtId="0" fontId="21" fillId="3" borderId="73" xfId="0" applyFont="1" applyFill="1" applyBorder="1" applyAlignment="1">
      <alignment horizontal="center" vertical="center"/>
    </xf>
    <xf numFmtId="0" fontId="18" fillId="3" borderId="75" xfId="0" applyFont="1" applyFill="1" applyBorder="1" applyAlignment="1">
      <alignment vertical="center"/>
    </xf>
    <xf numFmtId="0" fontId="22" fillId="3" borderId="1" xfId="0" applyFont="1" applyFill="1" applyBorder="1" applyAlignment="1">
      <alignment horizontal="center" vertical="center"/>
    </xf>
    <xf numFmtId="0" fontId="18" fillId="3" borderId="80" xfId="0" applyFont="1" applyFill="1" applyBorder="1" applyAlignment="1">
      <alignment vertical="center" wrapText="1"/>
    </xf>
    <xf numFmtId="0" fontId="22" fillId="3" borderId="67" xfId="0" applyFont="1" applyFill="1" applyBorder="1" applyAlignment="1">
      <alignment horizontal="center" vertical="center"/>
    </xf>
    <xf numFmtId="0" fontId="18" fillId="3" borderId="80" xfId="0" applyFont="1" applyFill="1" applyBorder="1" applyAlignment="1">
      <alignment vertical="center"/>
    </xf>
    <xf numFmtId="0" fontId="18" fillId="3" borderId="77" xfId="0" applyFont="1" applyFill="1" applyBorder="1" applyAlignment="1">
      <alignment vertical="center"/>
    </xf>
    <xf numFmtId="0" fontId="22" fillId="3" borderId="78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quotePrefix="1" applyFont="1" applyAlignment="1">
      <alignment horizontal="center"/>
    </xf>
    <xf numFmtId="0" fontId="16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27" fillId="0" borderId="0" xfId="0" applyFont="1"/>
    <xf numFmtId="0" fontId="28" fillId="0" borderId="75" xfId="0" applyFont="1" applyBorder="1" applyAlignment="1">
      <alignment horizontal="left" vertical="center"/>
    </xf>
    <xf numFmtId="0" fontId="26" fillId="0" borderId="1" xfId="0" applyFont="1" applyBorder="1" applyAlignment="1">
      <alignment horizontal="right" vertical="center" wrapText="1"/>
    </xf>
    <xf numFmtId="0" fontId="28" fillId="0" borderId="77" xfId="0" applyFont="1" applyBorder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26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vertical="top"/>
    </xf>
    <xf numFmtId="0" fontId="8" fillId="2" borderId="37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52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4" fontId="8" fillId="2" borderId="33" xfId="0" applyNumberFormat="1" applyFont="1" applyFill="1" applyBorder="1" applyAlignment="1">
      <alignment horizontal="center" vertical="center" wrapText="1"/>
    </xf>
    <xf numFmtId="4" fontId="8" fillId="0" borderId="34" xfId="0" applyNumberFormat="1" applyFont="1" applyBorder="1" applyAlignment="1">
      <alignment horizontal="center" vertical="center" wrapText="1"/>
    </xf>
    <xf numFmtId="4" fontId="8" fillId="0" borderId="43" xfId="0" applyNumberFormat="1" applyFont="1" applyBorder="1" applyAlignment="1">
      <alignment horizontal="center" vertical="center" wrapText="1"/>
    </xf>
    <xf numFmtId="3" fontId="8" fillId="2" borderId="37" xfId="0" applyNumberFormat="1" applyFont="1" applyFill="1" applyBorder="1" applyAlignment="1">
      <alignment horizontal="center" vertical="center" wrapText="1"/>
    </xf>
    <xf numFmtId="3" fontId="8" fillId="0" borderId="38" xfId="0" applyNumberFormat="1" applyFont="1" applyBorder="1" applyAlignment="1">
      <alignment horizontal="center" vertical="center" wrapText="1"/>
    </xf>
    <xf numFmtId="3" fontId="8" fillId="0" borderId="49" xfId="0" applyNumberFormat="1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49" fontId="8" fillId="2" borderId="37" xfId="0" applyNumberFormat="1" applyFont="1" applyFill="1" applyBorder="1" applyAlignment="1">
      <alignment horizontal="center" vertical="center" wrapText="1"/>
    </xf>
    <xf numFmtId="49" fontId="8" fillId="2" borderId="38" xfId="0" applyNumberFormat="1" applyFont="1" applyFill="1" applyBorder="1" applyAlignment="1">
      <alignment horizontal="center" vertical="center" wrapText="1"/>
    </xf>
    <xf numFmtId="49" fontId="8" fillId="2" borderId="49" xfId="0" applyNumberFormat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50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15" fontId="8" fillId="2" borderId="33" xfId="0" applyNumberFormat="1" applyFont="1" applyFill="1" applyBorder="1" applyAlignment="1">
      <alignment horizontal="center" vertical="center" wrapText="1"/>
    </xf>
    <xf numFmtId="15" fontId="8" fillId="0" borderId="34" xfId="0" applyNumberFormat="1" applyFont="1" applyBorder="1" applyAlignment="1">
      <alignment horizontal="center"/>
    </xf>
    <xf numFmtId="15" fontId="8" fillId="0" borderId="43" xfId="0" applyNumberFormat="1" applyFont="1" applyBorder="1" applyAlignment="1">
      <alignment horizontal="center"/>
    </xf>
    <xf numFmtId="0" fontId="8" fillId="2" borderId="37" xfId="0" applyFont="1" applyFill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3" fillId="0" borderId="6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3" fillId="5" borderId="60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3" fillId="5" borderId="61" xfId="0" applyFont="1" applyFill="1" applyBorder="1" applyAlignment="1">
      <alignment horizontal="center" vertical="center" textRotation="90"/>
    </xf>
    <xf numFmtId="0" fontId="3" fillId="5" borderId="64" xfId="0" applyFont="1" applyFill="1" applyBorder="1" applyAlignment="1">
      <alignment horizontal="center" vertical="center" textRotation="90"/>
    </xf>
    <xf numFmtId="0" fontId="14" fillId="7" borderId="62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63" xfId="0" applyFont="1" applyFill="1" applyBorder="1" applyAlignment="1">
      <alignment horizontal="center" vertical="center"/>
    </xf>
    <xf numFmtId="0" fontId="3" fillId="6" borderId="6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15" fontId="9" fillId="6" borderId="2" xfId="0" applyNumberFormat="1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15" fontId="9" fillId="6" borderId="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2" fillId="3" borderId="92" xfId="0" applyFont="1" applyFill="1" applyBorder="1" applyAlignment="1">
      <alignment horizontal="left" vertical="center" wrapText="1"/>
    </xf>
    <xf numFmtId="0" fontId="22" fillId="3" borderId="93" xfId="0" applyFont="1" applyFill="1" applyBorder="1" applyAlignment="1">
      <alignment horizontal="left" vertical="center" wrapText="1"/>
    </xf>
    <xf numFmtId="0" fontId="17" fillId="4" borderId="81" xfId="0" applyFont="1" applyFill="1" applyBorder="1" applyAlignment="1">
      <alignment horizontal="center"/>
    </xf>
    <xf numFmtId="0" fontId="17" fillId="4" borderId="82" xfId="0" applyFont="1" applyFill="1" applyBorder="1" applyAlignment="1">
      <alignment horizontal="center"/>
    </xf>
    <xf numFmtId="0" fontId="17" fillId="4" borderId="83" xfId="0" applyFont="1" applyFill="1" applyBorder="1" applyAlignment="1">
      <alignment horizontal="center"/>
    </xf>
    <xf numFmtId="0" fontId="26" fillId="0" borderId="1" xfId="0" quotePrefix="1" applyFont="1" applyBorder="1" applyAlignment="1">
      <alignment horizontal="center" vertical="center"/>
    </xf>
    <xf numFmtId="0" fontId="26" fillId="0" borderId="76" xfId="0" quotePrefix="1" applyFont="1" applyBorder="1" applyAlignment="1">
      <alignment horizontal="center" vertical="center"/>
    </xf>
    <xf numFmtId="0" fontId="17" fillId="4" borderId="97" xfId="0" applyFont="1" applyFill="1" applyBorder="1" applyAlignment="1">
      <alignment horizontal="center" vertical="center"/>
    </xf>
    <xf numFmtId="0" fontId="17" fillId="4" borderId="98" xfId="0" applyFont="1" applyFill="1" applyBorder="1" applyAlignment="1">
      <alignment horizontal="center" vertical="center"/>
    </xf>
    <xf numFmtId="0" fontId="17" fillId="4" borderId="99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94" xfId="0" applyFont="1" applyBorder="1" applyAlignment="1">
      <alignment horizontal="left" vertical="center" wrapText="1"/>
    </xf>
    <xf numFmtId="0" fontId="26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  <xf numFmtId="0" fontId="21" fillId="3" borderId="95" xfId="0" applyFont="1" applyFill="1" applyBorder="1" applyAlignment="1">
      <alignment horizontal="center"/>
    </xf>
    <xf numFmtId="0" fontId="21" fillId="3" borderId="96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left" vertical="center" wrapText="1"/>
    </xf>
    <xf numFmtId="0" fontId="22" fillId="3" borderId="94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18" fillId="3" borderId="89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76" xfId="0" applyFont="1" applyFill="1" applyBorder="1" applyAlignment="1">
      <alignment horizontal="center" vertical="center" wrapText="1"/>
    </xf>
    <xf numFmtId="0" fontId="17" fillId="4" borderId="69" xfId="0" applyFont="1" applyFill="1" applyBorder="1" applyAlignment="1">
      <alignment horizontal="center" vertical="center" wrapText="1"/>
    </xf>
    <xf numFmtId="0" fontId="17" fillId="4" borderId="70" xfId="0" applyFont="1" applyFill="1" applyBorder="1" applyAlignment="1">
      <alignment horizontal="center" vertical="center" wrapText="1"/>
    </xf>
    <xf numFmtId="0" fontId="17" fillId="4" borderId="71" xfId="0" applyFont="1" applyFill="1" applyBorder="1" applyAlignment="1">
      <alignment horizontal="center" vertical="center" wrapText="1"/>
    </xf>
    <xf numFmtId="0" fontId="18" fillId="3" borderId="90" xfId="0" applyFont="1" applyFill="1" applyBorder="1" applyAlignment="1">
      <alignment horizontal="left" vertical="center"/>
    </xf>
    <xf numFmtId="0" fontId="18" fillId="3" borderId="91" xfId="0" applyFont="1" applyFill="1" applyBorder="1" applyAlignment="1">
      <alignment horizontal="left" vertical="center"/>
    </xf>
    <xf numFmtId="0" fontId="18" fillId="3" borderId="73" xfId="0" applyFont="1" applyFill="1" applyBorder="1" applyAlignment="1">
      <alignment horizontal="center" vertical="center" wrapText="1"/>
    </xf>
    <xf numFmtId="0" fontId="18" fillId="3" borderId="74" xfId="0" applyFont="1" applyFill="1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 vertical="top" wrapText="1"/>
    </xf>
    <xf numFmtId="0" fontId="20" fillId="0" borderId="0" xfId="0" quotePrefix="1" applyFont="1" applyAlignment="1">
      <alignment horizont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 vertical="top" wrapText="1"/>
    </xf>
    <xf numFmtId="0" fontId="18" fillId="3" borderId="1" xfId="0" applyFont="1" applyFill="1" applyBorder="1" applyAlignment="1">
      <alignment horizontal="center" vertical="center"/>
    </xf>
    <xf numFmtId="0" fontId="18" fillId="3" borderId="76" xfId="0" applyFont="1" applyFill="1" applyBorder="1" applyAlignment="1">
      <alignment horizontal="center" vertical="center"/>
    </xf>
    <xf numFmtId="0" fontId="18" fillId="3" borderId="87" xfId="0" applyFont="1" applyFill="1" applyBorder="1" applyAlignment="1">
      <alignment horizontal="left" vertical="center"/>
    </xf>
    <xf numFmtId="0" fontId="18" fillId="3" borderId="88" xfId="0" applyFont="1" applyFill="1" applyBorder="1" applyAlignment="1">
      <alignment horizontal="left" vertical="center"/>
    </xf>
    <xf numFmtId="0" fontId="18" fillId="3" borderId="78" xfId="0" applyFont="1" applyFill="1" applyBorder="1" applyAlignment="1">
      <alignment horizontal="center" vertical="center"/>
    </xf>
    <xf numFmtId="0" fontId="18" fillId="3" borderId="79" xfId="0" applyFont="1" applyFill="1" applyBorder="1" applyAlignment="1">
      <alignment horizontal="center" vertical="center"/>
    </xf>
    <xf numFmtId="0" fontId="17" fillId="4" borderId="84" xfId="0" applyFont="1" applyFill="1" applyBorder="1" applyAlignment="1">
      <alignment horizontal="center" vertical="center" wrapText="1"/>
    </xf>
    <xf numFmtId="0" fontId="17" fillId="4" borderId="85" xfId="0" applyFont="1" applyFill="1" applyBorder="1" applyAlignment="1">
      <alignment horizontal="center" vertical="center" wrapText="1"/>
    </xf>
    <xf numFmtId="0" fontId="17" fillId="4" borderId="86" xfId="0" applyFont="1" applyFill="1" applyBorder="1" applyAlignment="1">
      <alignment horizontal="center" vertical="center" wrapText="1"/>
    </xf>
    <xf numFmtId="0" fontId="25" fillId="0" borderId="0" xfId="0" quotePrefix="1" applyFont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94" xfId="0" applyFont="1" applyBorder="1" applyAlignment="1">
      <alignment horizontal="center" vertical="center"/>
    </xf>
    <xf numFmtId="0" fontId="26" fillId="0" borderId="2" xfId="0" quotePrefix="1" applyFont="1" applyBorder="1" applyAlignment="1">
      <alignment horizontal="center" vertical="center"/>
    </xf>
    <xf numFmtId="0" fontId="26" fillId="0" borderId="3" xfId="0" quotePrefix="1" applyFont="1" applyBorder="1" applyAlignment="1">
      <alignment horizontal="center" vertical="center"/>
    </xf>
    <xf numFmtId="0" fontId="26" fillId="0" borderId="94" xfId="0" quotePrefix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94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 wrapText="1"/>
    </xf>
    <xf numFmtId="0" fontId="26" fillId="0" borderId="93" xfId="0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B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B1:AC54"/>
  <sheetViews>
    <sheetView showGridLines="0" topLeftCell="A11" zoomScale="145" zoomScaleNormal="145" zoomScaleSheetLayoutView="98" workbookViewId="0">
      <selection sqref="A1:AD54"/>
    </sheetView>
  </sheetViews>
  <sheetFormatPr baseColWidth="10" defaultColWidth="11.42578125" defaultRowHeight="12.75" x14ac:dyDescent="0.2"/>
  <cols>
    <col min="1" max="1" width="2" style="1" customWidth="1"/>
    <col min="2" max="2" width="0.7109375" style="1" customWidth="1"/>
    <col min="3" max="4" width="5" style="1" customWidth="1"/>
    <col min="5" max="5" width="7.28515625" style="1" customWidth="1"/>
    <col min="6" max="6" width="7.140625" style="1" customWidth="1"/>
    <col min="7" max="7" width="5" style="1" customWidth="1"/>
    <col min="8" max="8" width="5.28515625" style="1" customWidth="1"/>
    <col min="9" max="9" width="4.5703125" style="1" customWidth="1"/>
    <col min="10" max="10" width="4.28515625" style="1" customWidth="1"/>
    <col min="11" max="11" width="3.28515625" style="1" customWidth="1"/>
    <col min="12" max="12" width="0.85546875" style="1" customWidth="1"/>
    <col min="13" max="13" width="1.140625" style="1" customWidth="1"/>
    <col min="14" max="14" width="2.7109375" style="1" customWidth="1"/>
    <col min="15" max="15" width="1.5703125" style="1" customWidth="1"/>
    <col min="16" max="21" width="3.7109375" style="1" customWidth="1"/>
    <col min="22" max="22" width="1.85546875" style="1" customWidth="1"/>
    <col min="23" max="25" width="3.7109375" style="1" customWidth="1"/>
    <col min="26" max="26" width="1.7109375" style="1" customWidth="1"/>
    <col min="27" max="27" width="3.7109375" style="1" customWidth="1"/>
    <col min="28" max="28" width="4.5703125" style="1" customWidth="1"/>
    <col min="29" max="29" width="0.85546875" style="1" customWidth="1"/>
    <col min="30" max="30" width="1.42578125" style="1" customWidth="1"/>
    <col min="31" max="16384" width="11.42578125" style="1"/>
  </cols>
  <sheetData>
    <row r="1" spans="2:29" ht="15.75" x14ac:dyDescent="0.2">
      <c r="C1" s="272" t="s">
        <v>111</v>
      </c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"/>
    </row>
    <row r="2" spans="2:29" ht="13.5" thickBo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2"/>
    </row>
    <row r="3" spans="2:29" ht="13.5" thickTop="1" x14ac:dyDescent="0.15">
      <c r="B3" s="4"/>
      <c r="C3" s="5"/>
      <c r="D3" s="5"/>
      <c r="E3" s="5"/>
      <c r="F3" s="5"/>
      <c r="G3" s="5"/>
      <c r="H3" s="5"/>
      <c r="I3" s="5"/>
      <c r="J3" s="6"/>
      <c r="K3" s="273" t="s">
        <v>21</v>
      </c>
      <c r="L3" s="273"/>
      <c r="M3" s="273"/>
      <c r="N3" s="273"/>
      <c r="O3" s="273"/>
      <c r="P3" s="273"/>
      <c r="Q3" s="7"/>
      <c r="R3" s="6"/>
      <c r="S3" s="273" t="s">
        <v>22</v>
      </c>
      <c r="T3" s="273"/>
      <c r="U3" s="273"/>
      <c r="V3" s="8" t="s">
        <v>23</v>
      </c>
      <c r="W3" s="273" t="s">
        <v>24</v>
      </c>
      <c r="X3" s="273"/>
      <c r="Y3" s="273"/>
      <c r="Z3" s="274"/>
      <c r="AA3" s="273"/>
      <c r="AB3" s="273"/>
      <c r="AC3" s="9"/>
    </row>
    <row r="4" spans="2:29" ht="12.75" customHeight="1" x14ac:dyDescent="0.2">
      <c r="B4" s="10"/>
      <c r="C4" s="11" t="s">
        <v>25</v>
      </c>
      <c r="D4" s="12"/>
      <c r="E4" s="283" t="s">
        <v>198</v>
      </c>
      <c r="F4" s="284"/>
      <c r="G4" s="284"/>
      <c r="H4" s="284"/>
      <c r="I4" s="285"/>
      <c r="K4" s="275"/>
      <c r="L4" s="276"/>
      <c r="M4" s="276"/>
      <c r="N4" s="276"/>
      <c r="O4" s="276"/>
      <c r="P4" s="277"/>
      <c r="Q4" s="223" t="s">
        <v>26</v>
      </c>
      <c r="R4" s="223"/>
      <c r="S4" s="278"/>
      <c r="T4" s="279"/>
      <c r="U4" s="280"/>
      <c r="V4" s="13" t="s">
        <v>4</v>
      </c>
      <c r="W4" s="110"/>
      <c r="X4" s="110"/>
      <c r="Y4" s="110"/>
      <c r="Z4" s="13" t="s">
        <v>27</v>
      </c>
      <c r="AA4" s="110"/>
      <c r="AB4" s="110"/>
      <c r="AC4" s="14"/>
    </row>
    <row r="5" spans="2:29" ht="8.1" customHeight="1" x14ac:dyDescent="0.2">
      <c r="B5" s="1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6"/>
      <c r="U5" s="16"/>
      <c r="V5" s="15"/>
      <c r="W5" s="16"/>
      <c r="X5" s="16"/>
      <c r="Y5" s="16"/>
      <c r="Z5" s="15"/>
      <c r="AA5" s="16"/>
      <c r="AB5" s="16"/>
      <c r="AC5" s="17"/>
    </row>
    <row r="6" spans="2:29" ht="8.1" customHeight="1" thickBot="1" x14ac:dyDescent="0.25">
      <c r="B6" s="10"/>
      <c r="C6" s="12"/>
      <c r="D6" s="12"/>
      <c r="E6" s="12"/>
      <c r="F6" s="12"/>
      <c r="G6" s="15"/>
      <c r="H6" s="15"/>
      <c r="I6" s="12"/>
      <c r="J6" s="12"/>
      <c r="K6" s="12"/>
      <c r="L6" s="18"/>
      <c r="M6" s="18"/>
      <c r="N6" s="12"/>
      <c r="O6" s="12"/>
      <c r="P6" s="18"/>
      <c r="Q6" s="18"/>
      <c r="R6" s="18"/>
      <c r="S6" s="18"/>
      <c r="T6" s="18"/>
      <c r="U6" s="18"/>
      <c r="V6" s="12"/>
      <c r="W6" s="18"/>
      <c r="X6" s="18"/>
      <c r="Y6" s="18"/>
      <c r="Z6" s="12"/>
      <c r="AA6" s="16"/>
      <c r="AB6" s="16"/>
      <c r="AC6" s="17"/>
    </row>
    <row r="7" spans="2:29" ht="13.5" thickTop="1" x14ac:dyDescent="0.2">
      <c r="B7" s="19"/>
      <c r="C7" s="265" t="s">
        <v>28</v>
      </c>
      <c r="D7" s="265"/>
      <c r="E7" s="265"/>
      <c r="F7" s="265"/>
      <c r="G7" s="265"/>
      <c r="H7" s="265"/>
      <c r="I7" s="265"/>
      <c r="J7" s="265"/>
      <c r="K7" s="265"/>
      <c r="L7" s="20"/>
      <c r="M7" s="21"/>
      <c r="N7" s="265" t="s">
        <v>29</v>
      </c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17"/>
    </row>
    <row r="8" spans="2:29" x14ac:dyDescent="0.2">
      <c r="B8" s="19"/>
      <c r="C8" s="22" t="s">
        <v>30</v>
      </c>
      <c r="D8" s="23" t="s">
        <v>31</v>
      </c>
      <c r="E8" s="23" t="s">
        <v>32</v>
      </c>
      <c r="F8" s="23" t="s">
        <v>33</v>
      </c>
      <c r="G8" s="266" t="s">
        <v>34</v>
      </c>
      <c r="H8" s="267"/>
      <c r="I8" s="267"/>
      <c r="J8" s="268"/>
      <c r="K8" s="24"/>
      <c r="L8" s="25"/>
      <c r="M8" s="26"/>
      <c r="N8" s="269" t="s">
        <v>35</v>
      </c>
      <c r="O8" s="270"/>
      <c r="P8" s="270"/>
      <c r="Q8" s="270"/>
      <c r="R8" s="270"/>
      <c r="S8" s="270"/>
      <c r="T8" s="271"/>
      <c r="U8" s="27"/>
      <c r="V8" s="269" t="s">
        <v>36</v>
      </c>
      <c r="W8" s="270"/>
      <c r="X8" s="270"/>
      <c r="Y8" s="270"/>
      <c r="Z8" s="270"/>
      <c r="AA8" s="270"/>
      <c r="AB8" s="271"/>
      <c r="AC8" s="17"/>
    </row>
    <row r="9" spans="2:29" x14ac:dyDescent="0.25">
      <c r="B9" s="19"/>
      <c r="C9" s="28"/>
      <c r="D9" s="29" t="s">
        <v>37</v>
      </c>
      <c r="E9" s="29" t="s">
        <v>38</v>
      </c>
      <c r="F9" s="29" t="s">
        <v>39</v>
      </c>
      <c r="G9" s="30" t="s">
        <v>40</v>
      </c>
      <c r="H9" s="30" t="s">
        <v>41</v>
      </c>
      <c r="I9" s="30" t="s">
        <v>42</v>
      </c>
      <c r="J9" s="31" t="s">
        <v>43</v>
      </c>
      <c r="K9" s="24"/>
      <c r="L9" s="25"/>
      <c r="M9" s="26"/>
      <c r="N9" s="32" t="s">
        <v>44</v>
      </c>
      <c r="O9" s="33"/>
      <c r="P9" s="33"/>
      <c r="Q9" s="33"/>
      <c r="R9" s="33" t="s">
        <v>23</v>
      </c>
      <c r="S9" s="33"/>
      <c r="T9" s="34">
        <v>20</v>
      </c>
      <c r="U9" s="27"/>
      <c r="V9" s="32" t="s">
        <v>44</v>
      </c>
      <c r="W9" s="33"/>
      <c r="X9" s="33"/>
      <c r="Y9" s="33"/>
      <c r="Z9" s="33"/>
      <c r="AA9" s="33"/>
      <c r="AB9" s="34">
        <v>30</v>
      </c>
      <c r="AC9" s="17"/>
    </row>
    <row r="10" spans="2:29" x14ac:dyDescent="0.25">
      <c r="B10" s="19"/>
      <c r="C10" s="35">
        <v>1</v>
      </c>
      <c r="D10" s="36"/>
      <c r="E10" s="36"/>
      <c r="F10" s="36" t="str">
        <f>Calificaciones!E11</f>
        <v>S</v>
      </c>
      <c r="G10" s="37">
        <f>Calificaciones!B25</f>
        <v>3.82</v>
      </c>
      <c r="H10" s="37">
        <f>Calificaciones!C25</f>
        <v>2.87</v>
      </c>
      <c r="I10" s="37">
        <f>Calificaciones!D25</f>
        <v>3.52</v>
      </c>
      <c r="J10" s="38">
        <f>Calificaciones!E25</f>
        <v>2.1</v>
      </c>
      <c r="K10" s="25"/>
      <c r="L10" s="25"/>
      <c r="M10" s="26"/>
      <c r="N10" s="39" t="s">
        <v>45</v>
      </c>
      <c r="O10" s="40"/>
      <c r="P10" s="40"/>
      <c r="Q10" s="40"/>
      <c r="R10" s="40" t="s">
        <v>23</v>
      </c>
      <c r="S10" s="40"/>
      <c r="T10" s="41">
        <v>21</v>
      </c>
      <c r="U10" s="27"/>
      <c r="V10" s="39" t="s">
        <v>45</v>
      </c>
      <c r="W10" s="40"/>
      <c r="X10" s="40"/>
      <c r="Y10" s="40"/>
      <c r="Z10" s="40"/>
      <c r="AA10" s="40"/>
      <c r="AB10" s="41">
        <v>21</v>
      </c>
      <c r="AC10" s="17"/>
    </row>
    <row r="11" spans="2:29" x14ac:dyDescent="0.25">
      <c r="B11" s="19"/>
      <c r="C11" s="42"/>
      <c r="D11" s="43"/>
      <c r="E11" s="43"/>
      <c r="F11" s="43"/>
      <c r="G11" s="43"/>
      <c r="H11" s="43"/>
      <c r="I11" s="43"/>
      <c r="J11" s="44"/>
      <c r="K11" s="25"/>
      <c r="L11" s="25"/>
      <c r="M11" s="26"/>
      <c r="N11" s="45" t="s">
        <v>46</v>
      </c>
      <c r="O11" s="46"/>
      <c r="P11" s="46"/>
      <c r="Q11" s="46"/>
      <c r="R11" s="46"/>
      <c r="S11" s="46"/>
      <c r="T11" s="47" t="s">
        <v>4</v>
      </c>
      <c r="U11" s="27"/>
      <c r="V11" s="45" t="s">
        <v>46</v>
      </c>
      <c r="W11" s="46"/>
      <c r="X11" s="46"/>
      <c r="Y11" s="46"/>
      <c r="Z11" s="46"/>
      <c r="AA11" s="46"/>
      <c r="AB11" s="47" t="s">
        <v>4</v>
      </c>
      <c r="AC11" s="17"/>
    </row>
    <row r="12" spans="2:29" x14ac:dyDescent="0.2">
      <c r="B12" s="19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17"/>
    </row>
    <row r="13" spans="2:29" x14ac:dyDescent="0.2">
      <c r="B13" s="19"/>
      <c r="C13" s="218"/>
      <c r="D13" s="218"/>
      <c r="E13" s="218"/>
      <c r="F13" s="218"/>
      <c r="G13" s="218"/>
      <c r="H13" s="218"/>
      <c r="I13" s="218"/>
      <c r="J13" s="218"/>
      <c r="K13" s="218"/>
      <c r="L13" s="25"/>
      <c r="M13" s="26"/>
      <c r="N13" s="269" t="s">
        <v>47</v>
      </c>
      <c r="O13" s="270"/>
      <c r="P13" s="270"/>
      <c r="Q13" s="270"/>
      <c r="R13" s="270"/>
      <c r="S13" s="270"/>
      <c r="T13" s="271"/>
      <c r="U13" s="25"/>
      <c r="V13" s="269" t="s">
        <v>48</v>
      </c>
      <c r="W13" s="270"/>
      <c r="X13" s="270"/>
      <c r="Y13" s="270"/>
      <c r="Z13" s="270"/>
      <c r="AA13" s="270"/>
      <c r="AB13" s="271"/>
      <c r="AC13" s="48"/>
    </row>
    <row r="14" spans="2:29" ht="13.5" x14ac:dyDescent="0.25">
      <c r="B14" s="19"/>
      <c r="C14" s="49" t="s">
        <v>49</v>
      </c>
      <c r="D14" s="50"/>
      <c r="E14" s="50"/>
      <c r="F14" s="50"/>
      <c r="G14" s="50"/>
      <c r="H14" s="50"/>
      <c r="I14" s="220" t="s">
        <v>4</v>
      </c>
      <c r="J14" s="281"/>
      <c r="K14" s="282"/>
      <c r="L14" s="51"/>
      <c r="M14" s="25"/>
      <c r="N14" s="32" t="s">
        <v>12</v>
      </c>
      <c r="O14" s="33"/>
      <c r="P14" s="33"/>
      <c r="Q14" s="33"/>
      <c r="R14" s="33"/>
      <c r="S14" s="33"/>
      <c r="T14" s="34">
        <v>41</v>
      </c>
      <c r="U14" s="25"/>
      <c r="V14" s="32" t="s">
        <v>50</v>
      </c>
      <c r="W14" s="33"/>
      <c r="X14" s="33"/>
      <c r="Y14" s="33"/>
      <c r="Z14" s="33"/>
      <c r="AA14" s="33"/>
      <c r="AB14" s="34"/>
      <c r="AC14" s="48"/>
    </row>
    <row r="15" spans="2:29" ht="13.5" x14ac:dyDescent="0.25">
      <c r="B15" s="19"/>
      <c r="C15" s="39" t="s">
        <v>51</v>
      </c>
      <c r="D15" s="40"/>
      <c r="E15" s="40"/>
      <c r="F15" s="40"/>
      <c r="G15" s="40"/>
      <c r="H15" s="40"/>
      <c r="I15" s="196" t="s">
        <v>4</v>
      </c>
      <c r="J15" s="253"/>
      <c r="K15" s="254"/>
      <c r="L15" s="51"/>
      <c r="M15" s="25"/>
      <c r="N15" s="39" t="s">
        <v>52</v>
      </c>
      <c r="O15" s="40"/>
      <c r="P15" s="40"/>
      <c r="Q15" s="40"/>
      <c r="R15" s="40"/>
      <c r="S15" s="40"/>
      <c r="T15" s="41">
        <v>10</v>
      </c>
      <c r="U15" s="25"/>
      <c r="V15" s="52" t="s">
        <v>53</v>
      </c>
      <c r="W15" s="53"/>
      <c r="X15" s="53"/>
      <c r="Y15" s="53"/>
      <c r="Z15" s="53"/>
      <c r="AA15" s="53"/>
      <c r="AB15" s="54"/>
      <c r="AC15" s="48"/>
    </row>
    <row r="16" spans="2:29" ht="13.5" x14ac:dyDescent="0.25">
      <c r="B16" s="19"/>
      <c r="C16" s="39" t="s">
        <v>54</v>
      </c>
      <c r="D16" s="40"/>
      <c r="E16" s="40"/>
      <c r="F16" s="40"/>
      <c r="G16" s="40"/>
      <c r="H16" s="40"/>
      <c r="I16" s="196" t="s">
        <v>149</v>
      </c>
      <c r="J16" s="253"/>
      <c r="K16" s="254"/>
      <c r="L16" s="51"/>
      <c r="M16" s="25"/>
      <c r="N16" s="45" t="s">
        <v>55</v>
      </c>
      <c r="O16" s="46"/>
      <c r="P16" s="46"/>
      <c r="Q16" s="46"/>
      <c r="R16" s="46"/>
      <c r="S16" s="46"/>
      <c r="T16" s="47">
        <v>30</v>
      </c>
      <c r="U16" s="25"/>
      <c r="V16" s="55" t="s">
        <v>56</v>
      </c>
      <c r="W16" s="56"/>
      <c r="X16" s="56"/>
      <c r="Y16" s="193"/>
      <c r="Z16" s="261"/>
      <c r="AA16" s="261"/>
      <c r="AB16" s="262"/>
      <c r="AC16" s="48"/>
    </row>
    <row r="17" spans="2:29" ht="13.5" x14ac:dyDescent="0.25">
      <c r="B17" s="19"/>
      <c r="C17" s="39" t="s">
        <v>57</v>
      </c>
      <c r="D17" s="40"/>
      <c r="E17" s="40"/>
      <c r="F17" s="40"/>
      <c r="G17" s="40"/>
      <c r="H17" s="40"/>
      <c r="I17" s="196"/>
      <c r="J17" s="253"/>
      <c r="K17" s="254"/>
      <c r="L17" s="51"/>
      <c r="M17" s="25"/>
      <c r="N17" s="25"/>
      <c r="O17" s="25"/>
      <c r="P17" s="25"/>
      <c r="Q17" s="25"/>
      <c r="R17" s="25"/>
      <c r="S17" s="25"/>
      <c r="T17" s="25"/>
      <c r="U17" s="25"/>
      <c r="V17" s="242"/>
      <c r="W17" s="263"/>
      <c r="X17" s="263"/>
      <c r="Y17" s="263"/>
      <c r="Z17" s="263"/>
      <c r="AA17" s="263"/>
      <c r="AB17" s="264"/>
      <c r="AC17" s="48"/>
    </row>
    <row r="18" spans="2:29" ht="13.5" x14ac:dyDescent="0.25">
      <c r="B18" s="19"/>
      <c r="C18" s="39" t="s">
        <v>58</v>
      </c>
      <c r="D18" s="40"/>
      <c r="E18" s="40"/>
      <c r="F18" s="40"/>
      <c r="G18" s="40"/>
      <c r="H18" s="40"/>
      <c r="I18" s="196">
        <v>1</v>
      </c>
      <c r="J18" s="253"/>
      <c r="K18" s="254"/>
      <c r="L18" s="51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48"/>
    </row>
    <row r="19" spans="2:29" ht="13.5" x14ac:dyDescent="0.25">
      <c r="B19" s="19"/>
      <c r="C19" s="39" t="s">
        <v>59</v>
      </c>
      <c r="D19" s="40"/>
      <c r="E19" s="40"/>
      <c r="F19" s="40"/>
      <c r="G19" s="40"/>
      <c r="H19" s="40"/>
      <c r="I19" s="196" t="s">
        <v>4</v>
      </c>
      <c r="J19" s="253"/>
      <c r="K19" s="254"/>
      <c r="L19" s="51"/>
      <c r="M19" s="25"/>
      <c r="N19" s="218" t="s">
        <v>60</v>
      </c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48"/>
    </row>
    <row r="20" spans="2:29" ht="13.5" x14ac:dyDescent="0.25">
      <c r="B20" s="19"/>
      <c r="C20" s="39" t="s">
        <v>61</v>
      </c>
      <c r="D20" s="40"/>
      <c r="E20" s="40"/>
      <c r="F20" s="40"/>
      <c r="G20" s="40"/>
      <c r="H20" s="40"/>
      <c r="I20" s="255">
        <v>44825</v>
      </c>
      <c r="J20" s="256"/>
      <c r="K20" s="257"/>
      <c r="L20" s="51"/>
      <c r="M20" s="25"/>
      <c r="N20" s="49" t="s">
        <v>62</v>
      </c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7"/>
      <c r="Z20" s="220">
        <v>30</v>
      </c>
      <c r="AA20" s="221"/>
      <c r="AB20" s="222"/>
      <c r="AC20" s="48"/>
    </row>
    <row r="21" spans="2:29" x14ac:dyDescent="0.2">
      <c r="B21" s="19"/>
      <c r="C21" s="45" t="s">
        <v>63</v>
      </c>
      <c r="D21" s="46"/>
      <c r="E21" s="46"/>
      <c r="F21" s="46"/>
      <c r="G21" s="46"/>
      <c r="H21" s="46"/>
      <c r="I21" s="258" t="s">
        <v>64</v>
      </c>
      <c r="J21" s="259"/>
      <c r="K21" s="260"/>
      <c r="L21" s="51"/>
      <c r="M21" s="25"/>
      <c r="N21" s="39" t="s">
        <v>65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58"/>
      <c r="Z21" s="196" t="s">
        <v>4</v>
      </c>
      <c r="AA21" s="212"/>
      <c r="AB21" s="213"/>
      <c r="AC21" s="48"/>
    </row>
    <row r="22" spans="2:29" x14ac:dyDescent="0.2">
      <c r="B22" s="19"/>
      <c r="C22" s="25"/>
      <c r="D22" s="25"/>
      <c r="E22" s="25"/>
      <c r="F22" s="25"/>
      <c r="G22" s="25"/>
      <c r="H22" s="25"/>
      <c r="I22" s="25"/>
      <c r="J22" s="25"/>
      <c r="K22" s="25"/>
      <c r="L22" s="59"/>
      <c r="M22" s="25"/>
      <c r="N22" s="39" t="s">
        <v>66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58"/>
      <c r="Z22" s="196" t="s">
        <v>4</v>
      </c>
      <c r="AA22" s="212"/>
      <c r="AB22" s="213"/>
      <c r="AC22" s="48"/>
    </row>
    <row r="23" spans="2:29" x14ac:dyDescent="0.2">
      <c r="B23" s="19"/>
      <c r="C23" s="252" t="s">
        <v>67</v>
      </c>
      <c r="D23" s="252"/>
      <c r="E23" s="252"/>
      <c r="F23" s="252"/>
      <c r="G23" s="252"/>
      <c r="H23" s="252"/>
      <c r="I23" s="252"/>
      <c r="J23" s="252"/>
      <c r="K23" s="252"/>
      <c r="L23" s="59"/>
      <c r="M23" s="25"/>
      <c r="N23" s="39" t="s">
        <v>68</v>
      </c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58"/>
      <c r="Z23" s="196" t="s">
        <v>4</v>
      </c>
      <c r="AA23" s="212"/>
      <c r="AB23" s="213"/>
      <c r="AC23" s="48"/>
    </row>
    <row r="24" spans="2:29" x14ac:dyDescent="0.2">
      <c r="B24" s="19"/>
      <c r="C24" s="218" t="s">
        <v>0</v>
      </c>
      <c r="D24" s="218"/>
      <c r="E24" s="218"/>
      <c r="F24" s="218"/>
      <c r="G24" s="218"/>
      <c r="H24" s="218"/>
      <c r="I24" s="218"/>
      <c r="J24" s="218"/>
      <c r="K24" s="218"/>
      <c r="L24" s="59"/>
      <c r="M24" s="25"/>
      <c r="N24" s="39" t="s">
        <v>69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60"/>
      <c r="Z24" s="196" t="s">
        <v>4</v>
      </c>
      <c r="AA24" s="212"/>
      <c r="AB24" s="213"/>
      <c r="AC24" s="48"/>
    </row>
    <row r="25" spans="2:29" x14ac:dyDescent="0.2">
      <c r="B25" s="19"/>
      <c r="C25" s="49" t="str">
        <f>+Calificaciones!B4</f>
        <v>Numero de luces</v>
      </c>
      <c r="D25" s="50"/>
      <c r="E25" s="50"/>
      <c r="F25" s="50"/>
      <c r="G25" s="50"/>
      <c r="H25" s="50"/>
      <c r="I25" s="187">
        <f>Calificaciones!C4</f>
        <v>5</v>
      </c>
      <c r="J25" s="250"/>
      <c r="K25" s="251"/>
      <c r="L25" s="51"/>
      <c r="M25" s="25"/>
      <c r="N25" s="45" t="s">
        <v>70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61"/>
      <c r="Z25" s="181" t="s">
        <v>4</v>
      </c>
      <c r="AA25" s="182"/>
      <c r="AB25" s="183"/>
      <c r="AC25" s="48"/>
    </row>
    <row r="26" spans="2:29" x14ac:dyDescent="0.2">
      <c r="B26" s="19"/>
      <c r="C26" s="39" t="str">
        <f>+Calificaciones!B5</f>
        <v>Longitud luz menor (m)</v>
      </c>
      <c r="D26" s="40"/>
      <c r="E26" s="40"/>
      <c r="F26" s="40"/>
      <c r="G26" s="40"/>
      <c r="H26" s="40"/>
      <c r="I26" s="226">
        <f>Calificaciones!C5</f>
        <v>21.17</v>
      </c>
      <c r="J26" s="227"/>
      <c r="K26" s="228"/>
      <c r="L26" s="51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48"/>
    </row>
    <row r="27" spans="2:29" x14ac:dyDescent="0.2">
      <c r="B27" s="19"/>
      <c r="C27" s="39" t="str">
        <f>+Calificaciones!B6</f>
        <v>Longitud luz mayor (m)</v>
      </c>
      <c r="D27" s="40"/>
      <c r="E27" s="40"/>
      <c r="F27" s="40"/>
      <c r="G27" s="40"/>
      <c r="H27" s="40"/>
      <c r="I27" s="226">
        <f>Calificaciones!C6</f>
        <v>30.14</v>
      </c>
      <c r="J27" s="227"/>
      <c r="K27" s="228"/>
      <c r="L27" s="51"/>
      <c r="M27" s="25"/>
      <c r="N27" s="62" t="s">
        <v>71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4"/>
      <c r="Z27" s="220" t="s">
        <v>4</v>
      </c>
      <c r="AA27" s="221"/>
      <c r="AB27" s="222"/>
      <c r="AC27" s="48"/>
    </row>
    <row r="28" spans="2:29" x14ac:dyDescent="0.2">
      <c r="B28" s="19"/>
      <c r="C28" s="39" t="str">
        <f>+Calificaciones!B7</f>
        <v>Longitud total (m)</v>
      </c>
      <c r="D28" s="40"/>
      <c r="E28" s="40"/>
      <c r="F28" s="40"/>
      <c r="G28" s="40"/>
      <c r="H28" s="40"/>
      <c r="I28" s="226">
        <f>Calificaciones!C7</f>
        <v>143.5</v>
      </c>
      <c r="J28" s="227"/>
      <c r="K28" s="228"/>
      <c r="L28" s="51"/>
      <c r="M28" s="25"/>
      <c r="N28" s="65" t="s">
        <v>72</v>
      </c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7"/>
      <c r="Z28" s="181" t="s">
        <v>4</v>
      </c>
      <c r="AA28" s="182"/>
      <c r="AB28" s="183"/>
      <c r="AC28" s="48"/>
    </row>
    <row r="29" spans="2:29" x14ac:dyDescent="0.2">
      <c r="B29" s="19"/>
      <c r="C29" s="39" t="str">
        <f>+Calificaciones!B8</f>
        <v>Ancho separador (m)</v>
      </c>
      <c r="D29" s="40"/>
      <c r="E29" s="40"/>
      <c r="F29" s="40"/>
      <c r="G29" s="40"/>
      <c r="H29" s="40"/>
      <c r="I29" s="226" t="str">
        <f>Calificaciones!C8</f>
        <v>N/A</v>
      </c>
      <c r="J29" s="227"/>
      <c r="K29" s="228"/>
      <c r="L29" s="51"/>
      <c r="M29" s="25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48"/>
    </row>
    <row r="30" spans="2:29" x14ac:dyDescent="0.2">
      <c r="B30" s="19"/>
      <c r="C30" s="39" t="str">
        <f>+Calificaciones!B9</f>
        <v>Ancho bordillo izquierda (m)</v>
      </c>
      <c r="D30" s="40"/>
      <c r="E30" s="40"/>
      <c r="F30" s="40"/>
      <c r="G30" s="40"/>
      <c r="H30" s="40"/>
      <c r="I30" s="226">
        <f>Calificaciones!C9</f>
        <v>0.9</v>
      </c>
      <c r="J30" s="227"/>
      <c r="K30" s="228"/>
      <c r="L30" s="51"/>
      <c r="M30" s="25"/>
      <c r="N30" s="249" t="s">
        <v>73</v>
      </c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48"/>
    </row>
    <row r="31" spans="2:29" x14ac:dyDescent="0.2">
      <c r="B31" s="19"/>
      <c r="C31" s="39" t="str">
        <f>+Calificaciones!B10</f>
        <v>Ancho bordillo derecha (m)</v>
      </c>
      <c r="D31" s="40"/>
      <c r="E31" s="40"/>
      <c r="F31" s="40"/>
      <c r="G31" s="40"/>
      <c r="H31" s="40"/>
      <c r="I31" s="226">
        <f>Calificaciones!C10</f>
        <v>0.9</v>
      </c>
      <c r="J31" s="227"/>
      <c r="K31" s="228"/>
      <c r="L31" s="51"/>
      <c r="M31" s="25"/>
      <c r="N31" s="69" t="s">
        <v>74</v>
      </c>
      <c r="O31" s="70"/>
      <c r="P31" s="70"/>
      <c r="Q31" s="70"/>
      <c r="R31" s="70"/>
      <c r="S31" s="70"/>
      <c r="T31" s="187" t="s">
        <v>163</v>
      </c>
      <c r="U31" s="250"/>
      <c r="V31" s="250"/>
      <c r="W31" s="250"/>
      <c r="X31" s="250"/>
      <c r="Y31" s="250"/>
      <c r="Z31" s="250"/>
      <c r="AA31" s="250"/>
      <c r="AB31" s="251"/>
      <c r="AC31" s="48"/>
    </row>
    <row r="32" spans="2:29" x14ac:dyDescent="0.2">
      <c r="B32" s="19"/>
      <c r="C32" s="39" t="str">
        <f>+Calificaciones!B11</f>
        <v>Ancho del Tablero (m)</v>
      </c>
      <c r="D32" s="40"/>
      <c r="E32" s="40"/>
      <c r="F32" s="40"/>
      <c r="G32" s="40"/>
      <c r="H32" s="40"/>
      <c r="I32" s="226">
        <f>Calificaciones!C11</f>
        <v>13.3</v>
      </c>
      <c r="J32" s="227"/>
      <c r="K32" s="228"/>
      <c r="L32" s="51"/>
      <c r="M32" s="25"/>
      <c r="N32" s="69" t="s">
        <v>75</v>
      </c>
      <c r="O32" s="70"/>
      <c r="P32" s="70"/>
      <c r="Q32" s="70"/>
      <c r="R32" s="70"/>
      <c r="S32" s="70"/>
      <c r="T32" s="196" t="s">
        <v>160</v>
      </c>
      <c r="U32" s="212"/>
      <c r="V32" s="212"/>
      <c r="W32" s="212"/>
      <c r="X32" s="212"/>
      <c r="Y32" s="212"/>
      <c r="Z32" s="212"/>
      <c r="AA32" s="212"/>
      <c r="AB32" s="213"/>
      <c r="AC32" s="48"/>
    </row>
    <row r="33" spans="2:29" x14ac:dyDescent="0.2">
      <c r="B33" s="19"/>
      <c r="C33" s="39" t="str">
        <f>+Calificaciones!B12</f>
        <v>Ancho de calzada (m)</v>
      </c>
      <c r="D33" s="40"/>
      <c r="E33" s="40"/>
      <c r="F33" s="40"/>
      <c r="G33" s="40"/>
      <c r="H33" s="40"/>
      <c r="I33" s="226">
        <f>Calificaciones!C12</f>
        <v>11.5</v>
      </c>
      <c r="J33" s="227"/>
      <c r="K33" s="228"/>
      <c r="L33" s="51"/>
      <c r="M33" s="25"/>
      <c r="N33" s="69" t="s">
        <v>76</v>
      </c>
      <c r="O33" s="70"/>
      <c r="P33" s="70"/>
      <c r="Q33" s="70"/>
      <c r="R33" s="70"/>
      <c r="S33" s="70"/>
      <c r="T33" s="245" t="s">
        <v>163</v>
      </c>
      <c r="U33" s="246"/>
      <c r="V33" s="246"/>
      <c r="W33" s="246"/>
      <c r="X33" s="246"/>
      <c r="Y33" s="246"/>
      <c r="Z33" s="246"/>
      <c r="AA33" s="246"/>
      <c r="AB33" s="247"/>
      <c r="AC33" s="48"/>
    </row>
    <row r="34" spans="2:29" x14ac:dyDescent="0.2">
      <c r="B34" s="19"/>
      <c r="C34" s="39" t="str">
        <f>+Calificaciones!B13</f>
        <v>Área total (m2)</v>
      </c>
      <c r="D34" s="40"/>
      <c r="E34" s="40"/>
      <c r="F34" s="40"/>
      <c r="G34" s="40"/>
      <c r="H34" s="40"/>
      <c r="I34" s="226">
        <f>Calificaciones!C13</f>
        <v>1908.5500000000002</v>
      </c>
      <c r="J34" s="227"/>
      <c r="K34" s="228"/>
      <c r="L34" s="51"/>
      <c r="M34" s="25"/>
      <c r="N34" s="65" t="s">
        <v>77</v>
      </c>
      <c r="O34" s="66"/>
      <c r="P34" s="66"/>
      <c r="Q34" s="66"/>
      <c r="R34" s="66"/>
      <c r="S34" s="66"/>
      <c r="T34" s="181" t="s">
        <v>199</v>
      </c>
      <c r="U34" s="182"/>
      <c r="V34" s="182"/>
      <c r="W34" s="182"/>
      <c r="X34" s="182"/>
      <c r="Y34" s="182"/>
      <c r="Z34" s="182"/>
      <c r="AA34" s="182"/>
      <c r="AB34" s="183"/>
      <c r="AC34" s="48"/>
    </row>
    <row r="35" spans="2:29" x14ac:dyDescent="0.2">
      <c r="B35" s="19"/>
      <c r="C35" s="39" t="str">
        <f>+Calificaciones!D4</f>
        <v>Altura de pilas (m)</v>
      </c>
      <c r="D35" s="40"/>
      <c r="E35" s="40"/>
      <c r="F35" s="40"/>
      <c r="G35" s="40"/>
      <c r="H35" s="40"/>
      <c r="I35" s="226">
        <f>Calificaciones!E4</f>
        <v>3.52</v>
      </c>
      <c r="J35" s="227"/>
      <c r="K35" s="228"/>
      <c r="L35" s="51"/>
      <c r="M35" s="25"/>
      <c r="N35" s="248" t="s">
        <v>78</v>
      </c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48"/>
    </row>
    <row r="36" spans="2:29" x14ac:dyDescent="0.2">
      <c r="B36" s="19"/>
      <c r="C36" s="39" t="str">
        <f>+Calificaciones!D5</f>
        <v>Altura de estribos (m)</v>
      </c>
      <c r="D36" s="40"/>
      <c r="E36" s="40"/>
      <c r="F36" s="40"/>
      <c r="G36" s="40"/>
      <c r="H36" s="40"/>
      <c r="I36" s="226">
        <f>Calificaciones!E5</f>
        <v>3.82</v>
      </c>
      <c r="J36" s="227"/>
      <c r="K36" s="228"/>
      <c r="L36" s="51"/>
      <c r="M36" s="25"/>
      <c r="N36" s="71"/>
      <c r="O36" s="72"/>
      <c r="P36" s="72"/>
      <c r="Q36" s="72"/>
      <c r="R36" s="210" t="s">
        <v>79</v>
      </c>
      <c r="S36" s="205"/>
      <c r="T36" s="211"/>
      <c r="U36" s="210" t="s">
        <v>80</v>
      </c>
      <c r="V36" s="205"/>
      <c r="W36" s="211"/>
      <c r="X36" s="68"/>
      <c r="Y36" s="210" t="s">
        <v>81</v>
      </c>
      <c r="Z36" s="205"/>
      <c r="AA36" s="205"/>
      <c r="AB36" s="211"/>
      <c r="AC36" s="48"/>
    </row>
    <row r="37" spans="2:29" x14ac:dyDescent="0.2">
      <c r="B37" s="19"/>
      <c r="C37" s="39" t="str">
        <f>+Calificaciones!D6</f>
        <v>Long. Apoyo en pilas (m)</v>
      </c>
      <c r="D37" s="40"/>
      <c r="E37" s="40"/>
      <c r="F37" s="40"/>
      <c r="G37" s="40"/>
      <c r="H37" s="40"/>
      <c r="I37" s="226">
        <f>Calificaciones!E6</f>
        <v>0.5</v>
      </c>
      <c r="J37" s="227"/>
      <c r="K37" s="228"/>
      <c r="L37" s="51"/>
      <c r="M37" s="25"/>
      <c r="N37" s="236" t="s">
        <v>82</v>
      </c>
      <c r="O37" s="237"/>
      <c r="P37" s="237"/>
      <c r="Q37" s="238"/>
      <c r="R37" s="239">
        <v>4</v>
      </c>
      <c r="S37" s="240"/>
      <c r="T37" s="241"/>
      <c r="U37" s="239">
        <v>38</v>
      </c>
      <c r="V37" s="240"/>
      <c r="W37" s="241"/>
      <c r="X37" s="68"/>
      <c r="Y37" s="242">
        <v>2545</v>
      </c>
      <c r="Z37" s="243"/>
      <c r="AA37" s="243"/>
      <c r="AB37" s="244"/>
      <c r="AC37" s="48"/>
    </row>
    <row r="38" spans="2:29" x14ac:dyDescent="0.2">
      <c r="B38" s="19"/>
      <c r="C38" s="39" t="str">
        <f>+Calificaciones!D7</f>
        <v>Long. Apoyo en estribos (m)</v>
      </c>
      <c r="D38" s="40"/>
      <c r="E38" s="40"/>
      <c r="F38" s="40"/>
      <c r="G38" s="40"/>
      <c r="H38" s="40"/>
      <c r="I38" s="226">
        <f>Calificaciones!E7</f>
        <v>0.5</v>
      </c>
      <c r="J38" s="227"/>
      <c r="K38" s="228"/>
      <c r="L38" s="51"/>
      <c r="M38" s="25"/>
      <c r="N38" s="190" t="s">
        <v>83</v>
      </c>
      <c r="O38" s="191"/>
      <c r="P38" s="191"/>
      <c r="Q38" s="192"/>
      <c r="R38" s="181">
        <v>74</v>
      </c>
      <c r="S38" s="232"/>
      <c r="T38" s="219"/>
      <c r="U38" s="233" t="s">
        <v>200</v>
      </c>
      <c r="V38" s="234"/>
      <c r="W38" s="235"/>
      <c r="X38" s="68"/>
      <c r="Y38" s="68" t="s">
        <v>23</v>
      </c>
      <c r="Z38" s="68"/>
      <c r="AA38" s="68"/>
      <c r="AB38" s="68" t="s">
        <v>23</v>
      </c>
      <c r="AC38" s="48"/>
    </row>
    <row r="39" spans="2:29" x14ac:dyDescent="0.2">
      <c r="B39" s="19"/>
      <c r="C39" s="39" t="str">
        <f>+Calificaciones!D8</f>
        <v>Puente en terraplén (S/N)</v>
      </c>
      <c r="D39" s="40"/>
      <c r="E39" s="40"/>
      <c r="F39" s="40"/>
      <c r="G39" s="40"/>
      <c r="H39" s="73"/>
      <c r="I39" s="226" t="str">
        <f>Calificaciones!E8</f>
        <v>S</v>
      </c>
      <c r="J39" s="227"/>
      <c r="K39" s="228"/>
      <c r="L39" s="51"/>
      <c r="M39" s="25"/>
      <c r="AC39" s="48"/>
    </row>
    <row r="40" spans="2:29" x14ac:dyDescent="0.2">
      <c r="B40" s="19"/>
      <c r="C40" s="39" t="str">
        <f>+Calificaciones!D9</f>
        <v>Puente en curva o tangente (C/T)</v>
      </c>
      <c r="D40" s="40"/>
      <c r="E40" s="40"/>
      <c r="F40" s="40"/>
      <c r="G40" s="40"/>
      <c r="H40" s="40"/>
      <c r="I40" s="226" t="str">
        <f>Calificaciones!E9</f>
        <v>T</v>
      </c>
      <c r="J40" s="227"/>
      <c r="K40" s="228"/>
      <c r="L40" s="51"/>
      <c r="M40" s="25"/>
      <c r="N40" s="71" t="s">
        <v>84</v>
      </c>
      <c r="O40" s="72"/>
      <c r="P40" s="72"/>
      <c r="Q40" s="72"/>
      <c r="R40" s="72"/>
      <c r="S40" s="72"/>
      <c r="T40" s="72"/>
      <c r="U40" s="72"/>
      <c r="V40" s="72"/>
      <c r="W40" s="72"/>
      <c r="X40" s="224"/>
      <c r="Y40" s="224"/>
      <c r="Z40" s="224"/>
      <c r="AA40" s="224"/>
      <c r="AB40" s="225"/>
      <c r="AC40" s="48"/>
    </row>
    <row r="41" spans="2:29" x14ac:dyDescent="0.2">
      <c r="B41" s="19"/>
      <c r="C41" s="39" t="str">
        <f>+Calificaciones!D10</f>
        <v>Esviaje (Grados)</v>
      </c>
      <c r="D41" s="40"/>
      <c r="E41" s="40"/>
      <c r="F41" s="40"/>
      <c r="G41" s="40"/>
      <c r="H41" s="40"/>
      <c r="I41" s="226" t="str">
        <f>Calificaciones!E10</f>
        <v>0°</v>
      </c>
      <c r="J41" s="227"/>
      <c r="K41" s="228"/>
      <c r="L41" s="51"/>
      <c r="M41" s="25"/>
      <c r="AC41" s="48"/>
    </row>
    <row r="42" spans="2:29" x14ac:dyDescent="0.2">
      <c r="B42" s="19"/>
      <c r="C42" s="39" t="str">
        <f>Calificaciones!D12</f>
        <v>Paso por el cauce (S/N)</v>
      </c>
      <c r="D42" s="46"/>
      <c r="E42" s="46"/>
      <c r="F42" s="46"/>
      <c r="G42" s="46"/>
      <c r="H42" s="74"/>
      <c r="I42" s="229" t="str">
        <f>Calificaciones!E12</f>
        <v>S</v>
      </c>
      <c r="J42" s="230"/>
      <c r="K42" s="231"/>
      <c r="L42" s="51"/>
      <c r="M42" s="25"/>
      <c r="N42" s="199" t="s">
        <v>10</v>
      </c>
      <c r="O42" s="200"/>
      <c r="P42" s="200"/>
      <c r="Q42" s="200"/>
      <c r="R42" s="200"/>
      <c r="S42" s="200"/>
      <c r="T42" s="207"/>
      <c r="U42" s="75" t="s">
        <v>149</v>
      </c>
      <c r="V42" s="76"/>
      <c r="W42" s="199" t="s">
        <v>85</v>
      </c>
      <c r="X42" s="200"/>
      <c r="Y42" s="200"/>
      <c r="Z42" s="207"/>
      <c r="AA42" s="187" t="s">
        <v>4</v>
      </c>
      <c r="AB42" s="189"/>
      <c r="AC42" s="48"/>
    </row>
    <row r="43" spans="2:29" x14ac:dyDescent="0.2">
      <c r="B43" s="19"/>
      <c r="C43" s="218" t="s">
        <v>86</v>
      </c>
      <c r="D43" s="218"/>
      <c r="E43" s="218"/>
      <c r="F43" s="218"/>
      <c r="G43" s="218"/>
      <c r="H43" s="218"/>
      <c r="I43" s="218"/>
      <c r="J43" s="218"/>
      <c r="K43" s="218"/>
      <c r="L43" s="59"/>
      <c r="M43" s="25"/>
      <c r="N43" s="190" t="s">
        <v>87</v>
      </c>
      <c r="O43" s="191"/>
      <c r="P43" s="191"/>
      <c r="Q43" s="191"/>
      <c r="R43" s="191"/>
      <c r="S43" s="191"/>
      <c r="T43" s="192"/>
      <c r="U43" s="77" t="s">
        <v>155</v>
      </c>
      <c r="V43" s="76"/>
      <c r="W43" s="190" t="s">
        <v>88</v>
      </c>
      <c r="X43" s="191"/>
      <c r="Y43" s="191"/>
      <c r="Z43" s="192"/>
      <c r="AA43" s="181" t="s">
        <v>161</v>
      </c>
      <c r="AB43" s="219"/>
      <c r="AC43" s="48"/>
    </row>
    <row r="44" spans="2:29" x14ac:dyDescent="0.2">
      <c r="B44" s="19"/>
      <c r="C44" s="49" t="s">
        <v>89</v>
      </c>
      <c r="D44" s="50"/>
      <c r="E44" s="50"/>
      <c r="F44" s="50"/>
      <c r="G44" s="50"/>
      <c r="H44" s="50"/>
      <c r="I44" s="220" t="s">
        <v>154</v>
      </c>
      <c r="J44" s="221"/>
      <c r="K44" s="222"/>
      <c r="L44" s="59"/>
      <c r="M44" s="25"/>
      <c r="N44" s="223" t="s">
        <v>90</v>
      </c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48"/>
    </row>
    <row r="45" spans="2:29" x14ac:dyDescent="0.2">
      <c r="B45" s="19"/>
      <c r="C45" s="39" t="s">
        <v>91</v>
      </c>
      <c r="D45" s="40"/>
      <c r="E45" s="40"/>
      <c r="F45" s="40"/>
      <c r="G45" s="40"/>
      <c r="H45" s="40"/>
      <c r="I45" s="196">
        <v>14</v>
      </c>
      <c r="J45" s="212"/>
      <c r="K45" s="213"/>
      <c r="L45" s="59"/>
      <c r="M45" s="25"/>
      <c r="N45" s="214" t="s">
        <v>92</v>
      </c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48"/>
    </row>
    <row r="46" spans="2:29" x14ac:dyDescent="0.2">
      <c r="B46" s="19"/>
      <c r="C46" s="39" t="s">
        <v>93</v>
      </c>
      <c r="D46" s="40"/>
      <c r="E46" s="40"/>
      <c r="F46" s="40"/>
      <c r="G46" s="40"/>
      <c r="H46" s="40"/>
      <c r="I46" s="196">
        <v>10</v>
      </c>
      <c r="J46" s="212"/>
      <c r="K46" s="213"/>
      <c r="L46" s="59"/>
      <c r="M46" s="25"/>
      <c r="N46" s="215" t="s">
        <v>94</v>
      </c>
      <c r="O46" s="216"/>
      <c r="P46" s="216"/>
      <c r="Q46" s="216"/>
      <c r="R46" s="216"/>
      <c r="S46" s="217"/>
      <c r="T46" s="193" t="s">
        <v>4</v>
      </c>
      <c r="U46" s="195"/>
      <c r="V46" s="210" t="s">
        <v>95</v>
      </c>
      <c r="W46" s="205"/>
      <c r="X46" s="205"/>
      <c r="Y46" s="205"/>
      <c r="Z46" s="211"/>
      <c r="AA46" s="193" t="s">
        <v>4</v>
      </c>
      <c r="AB46" s="195"/>
      <c r="AC46" s="48"/>
    </row>
    <row r="47" spans="2:29" x14ac:dyDescent="0.2">
      <c r="B47" s="19"/>
      <c r="C47" s="45" t="s">
        <v>45</v>
      </c>
      <c r="D47" s="46"/>
      <c r="E47" s="46"/>
      <c r="F47" s="46"/>
      <c r="G47" s="46"/>
      <c r="H47" s="46"/>
      <c r="I47" s="181">
        <v>30</v>
      </c>
      <c r="J47" s="182"/>
      <c r="K47" s="183"/>
      <c r="L47" s="59"/>
      <c r="M47" s="25"/>
      <c r="N47" s="205" t="s">
        <v>96</v>
      </c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48"/>
    </row>
    <row r="48" spans="2:29" x14ac:dyDescent="0.2">
      <c r="B48" s="19"/>
      <c r="C48" s="206" t="s">
        <v>97</v>
      </c>
      <c r="D48" s="206"/>
      <c r="E48" s="206"/>
      <c r="F48" s="206"/>
      <c r="G48" s="206"/>
      <c r="H48" s="206"/>
      <c r="I48" s="206"/>
      <c r="J48" s="206"/>
      <c r="K48" s="206"/>
      <c r="L48" s="59"/>
      <c r="M48" s="25"/>
      <c r="N48" s="199" t="s">
        <v>98</v>
      </c>
      <c r="O48" s="200"/>
      <c r="P48" s="200"/>
      <c r="Q48" s="200"/>
      <c r="R48" s="200"/>
      <c r="S48" s="207"/>
      <c r="T48" s="208" t="s">
        <v>4</v>
      </c>
      <c r="U48" s="209"/>
      <c r="V48" s="210" t="s">
        <v>99</v>
      </c>
      <c r="W48" s="205"/>
      <c r="X48" s="205"/>
      <c r="Y48" s="205"/>
      <c r="Z48" s="211"/>
      <c r="AA48" s="193" t="s">
        <v>4</v>
      </c>
      <c r="AB48" s="195"/>
      <c r="AC48" s="48"/>
    </row>
    <row r="49" spans="2:29" x14ac:dyDescent="0.2">
      <c r="B49" s="19"/>
      <c r="C49" s="49" t="s">
        <v>89</v>
      </c>
      <c r="D49" s="50"/>
      <c r="E49" s="50"/>
      <c r="F49" s="50"/>
      <c r="G49" s="50"/>
      <c r="H49" s="50"/>
      <c r="I49" s="187"/>
      <c r="J49" s="188"/>
      <c r="K49" s="189"/>
      <c r="L49" s="59"/>
      <c r="M49" s="25"/>
      <c r="N49" s="190" t="s">
        <v>100</v>
      </c>
      <c r="O49" s="191"/>
      <c r="P49" s="191"/>
      <c r="Q49" s="191"/>
      <c r="R49" s="191"/>
      <c r="S49" s="191"/>
      <c r="T49" s="191"/>
      <c r="U49" s="192"/>
      <c r="V49" s="193" t="s">
        <v>4</v>
      </c>
      <c r="W49" s="194"/>
      <c r="X49" s="195"/>
      <c r="Y49" s="78"/>
      <c r="Z49" s="78"/>
      <c r="AA49" s="78"/>
      <c r="AB49" s="78"/>
      <c r="AC49" s="48"/>
    </row>
    <row r="50" spans="2:29" x14ac:dyDescent="0.2">
      <c r="B50" s="19"/>
      <c r="C50" s="39" t="s">
        <v>91</v>
      </c>
      <c r="D50" s="40"/>
      <c r="E50" s="40"/>
      <c r="F50" s="40"/>
      <c r="G50" s="40"/>
      <c r="H50" s="40"/>
      <c r="I50" s="196"/>
      <c r="J50" s="197"/>
      <c r="K50" s="198"/>
      <c r="L50" s="59"/>
      <c r="M50" s="25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48"/>
    </row>
    <row r="51" spans="2:29" ht="14.25" x14ac:dyDescent="0.2">
      <c r="B51" s="19"/>
      <c r="C51" s="39" t="s">
        <v>93</v>
      </c>
      <c r="D51" s="40"/>
      <c r="E51" s="40"/>
      <c r="F51" s="40"/>
      <c r="G51" s="40"/>
      <c r="H51" s="40"/>
      <c r="I51" s="196"/>
      <c r="J51" s="197"/>
      <c r="K51" s="198"/>
      <c r="L51" s="59"/>
      <c r="M51" s="25"/>
      <c r="N51" s="199" t="s">
        <v>101</v>
      </c>
      <c r="O51" s="200"/>
      <c r="P51" s="200"/>
      <c r="Q51" s="200"/>
      <c r="R51" s="201"/>
      <c r="S51" s="202"/>
      <c r="T51" s="203"/>
      <c r="U51" s="203"/>
      <c r="V51" s="203"/>
      <c r="W51" s="203"/>
      <c r="X51" s="203"/>
      <c r="Y51" s="203"/>
      <c r="Z51" s="203"/>
      <c r="AA51" s="203"/>
      <c r="AB51" s="204"/>
      <c r="AC51" s="48"/>
    </row>
    <row r="52" spans="2:29" ht="15" x14ac:dyDescent="0.2">
      <c r="B52" s="19"/>
      <c r="C52" s="45" t="s">
        <v>45</v>
      </c>
      <c r="D52" s="46"/>
      <c r="E52" s="46"/>
      <c r="F52" s="46"/>
      <c r="G52" s="46"/>
      <c r="H52" s="46"/>
      <c r="I52" s="181"/>
      <c r="J52" s="182"/>
      <c r="K52" s="183"/>
      <c r="L52" s="59"/>
      <c r="M52" s="25"/>
      <c r="N52" s="184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6"/>
      <c r="AC52" s="48"/>
    </row>
    <row r="53" spans="2:29" ht="13.5" thickBot="1" x14ac:dyDescent="0.25">
      <c r="B53" s="79" t="s">
        <v>23</v>
      </c>
      <c r="C53" s="80" t="s">
        <v>23</v>
      </c>
      <c r="D53" s="80"/>
      <c r="E53" s="80"/>
      <c r="F53" s="80"/>
      <c r="G53" s="80"/>
      <c r="H53" s="80"/>
      <c r="I53" s="80"/>
      <c r="J53" s="80"/>
      <c r="K53" s="80"/>
      <c r="L53" s="81"/>
      <c r="M53" s="80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3"/>
    </row>
    <row r="54" spans="2:29" ht="5.25" customHeight="1" thickTop="1" x14ac:dyDescent="0.2"/>
  </sheetData>
  <mergeCells count="104">
    <mergeCell ref="C1:AB1"/>
    <mergeCell ref="K3:P3"/>
    <mergeCell ref="S3:U3"/>
    <mergeCell ref="W3:AB3"/>
    <mergeCell ref="K4:P4"/>
    <mergeCell ref="Q4:R4"/>
    <mergeCell ref="S4:U4"/>
    <mergeCell ref="I14:K14"/>
    <mergeCell ref="I15:K15"/>
    <mergeCell ref="E4:I4"/>
    <mergeCell ref="I16:K16"/>
    <mergeCell ref="Y16:AB16"/>
    <mergeCell ref="I17:K17"/>
    <mergeCell ref="V17:AB17"/>
    <mergeCell ref="C7:K7"/>
    <mergeCell ref="N7:AB7"/>
    <mergeCell ref="G8:J8"/>
    <mergeCell ref="N8:T8"/>
    <mergeCell ref="V8:AB8"/>
    <mergeCell ref="C13:K13"/>
    <mergeCell ref="N13:T13"/>
    <mergeCell ref="V13:AB13"/>
    <mergeCell ref="Z22:AB22"/>
    <mergeCell ref="C23:K23"/>
    <mergeCell ref="Z23:AB23"/>
    <mergeCell ref="C24:K24"/>
    <mergeCell ref="Z24:AB24"/>
    <mergeCell ref="I25:K25"/>
    <mergeCell ref="Z25:AB25"/>
    <mergeCell ref="I18:K18"/>
    <mergeCell ref="I19:K19"/>
    <mergeCell ref="N19:AB19"/>
    <mergeCell ref="I20:K20"/>
    <mergeCell ref="Z20:AB20"/>
    <mergeCell ref="I21:K21"/>
    <mergeCell ref="Z21:AB21"/>
    <mergeCell ref="I30:K30"/>
    <mergeCell ref="N30:AB30"/>
    <mergeCell ref="I31:K31"/>
    <mergeCell ref="T31:AB31"/>
    <mergeCell ref="I32:K32"/>
    <mergeCell ref="T32:AB32"/>
    <mergeCell ref="I26:K26"/>
    <mergeCell ref="I27:K27"/>
    <mergeCell ref="Z27:AB27"/>
    <mergeCell ref="I28:K28"/>
    <mergeCell ref="Z28:AB28"/>
    <mergeCell ref="I29:K29"/>
    <mergeCell ref="Y36:AB36"/>
    <mergeCell ref="I37:K37"/>
    <mergeCell ref="N37:Q37"/>
    <mergeCell ref="R37:T37"/>
    <mergeCell ref="U37:W37"/>
    <mergeCell ref="Y37:AB37"/>
    <mergeCell ref="I33:K33"/>
    <mergeCell ref="T33:AB33"/>
    <mergeCell ref="I34:K34"/>
    <mergeCell ref="T34:AB34"/>
    <mergeCell ref="I35:K35"/>
    <mergeCell ref="N35:AB35"/>
    <mergeCell ref="I38:K38"/>
    <mergeCell ref="N38:Q38"/>
    <mergeCell ref="R38:T38"/>
    <mergeCell ref="U38:W38"/>
    <mergeCell ref="I39:K39"/>
    <mergeCell ref="I40:K40"/>
    <mergeCell ref="I36:K36"/>
    <mergeCell ref="R36:T36"/>
    <mergeCell ref="U36:W36"/>
    <mergeCell ref="C43:K43"/>
    <mergeCell ref="N43:T43"/>
    <mergeCell ref="W43:Z43"/>
    <mergeCell ref="AA43:AB43"/>
    <mergeCell ref="I44:K44"/>
    <mergeCell ref="N44:AB44"/>
    <mergeCell ref="X40:AB40"/>
    <mergeCell ref="I41:K41"/>
    <mergeCell ref="I42:K42"/>
    <mergeCell ref="N42:T42"/>
    <mergeCell ref="W42:Z42"/>
    <mergeCell ref="AA42:AB42"/>
    <mergeCell ref="I47:K47"/>
    <mergeCell ref="N47:AB47"/>
    <mergeCell ref="C48:K48"/>
    <mergeCell ref="N48:S48"/>
    <mergeCell ref="T48:U48"/>
    <mergeCell ref="V48:Z48"/>
    <mergeCell ref="AA48:AB48"/>
    <mergeCell ref="I45:K45"/>
    <mergeCell ref="N45:AB45"/>
    <mergeCell ref="I46:K46"/>
    <mergeCell ref="N46:S46"/>
    <mergeCell ref="T46:U46"/>
    <mergeCell ref="V46:Z46"/>
    <mergeCell ref="AA46:AB46"/>
    <mergeCell ref="I52:K52"/>
    <mergeCell ref="N52:AB52"/>
    <mergeCell ref="I49:K49"/>
    <mergeCell ref="N49:U49"/>
    <mergeCell ref="V49:X49"/>
    <mergeCell ref="I50:K50"/>
    <mergeCell ref="I51:K51"/>
    <mergeCell ref="N51:R51"/>
    <mergeCell ref="S51:AB51"/>
  </mergeCells>
  <printOptions horizontalCentered="1" verticalCentered="1"/>
  <pageMargins left="0.59055118110236227" right="0.59055118110236227" top="0.39370078740157483" bottom="0.19685039370078741" header="0" footer="0"/>
  <pageSetup scale="9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31"/>
  <sheetViews>
    <sheetView showGridLines="0" tabSelected="1" topLeftCell="A18" zoomScale="130" zoomScaleNormal="130" zoomScaleSheetLayoutView="75" workbookViewId="0">
      <selection sqref="A1:AB31"/>
    </sheetView>
  </sheetViews>
  <sheetFormatPr baseColWidth="10" defaultColWidth="11.42578125" defaultRowHeight="12.75" x14ac:dyDescent="0.2"/>
  <cols>
    <col min="1" max="1" width="1.7109375" style="84" customWidth="1"/>
    <col min="2" max="2" width="0.7109375" style="84" customWidth="1"/>
    <col min="3" max="4" width="5" style="84" customWidth="1"/>
    <col min="5" max="5" width="7.28515625" style="84" customWidth="1"/>
    <col min="6" max="6" width="7.140625" style="84" customWidth="1"/>
    <col min="7" max="7" width="6" style="84" customWidth="1"/>
    <col min="8" max="8" width="8.28515625" style="84" bestFit="1" customWidth="1"/>
    <col min="9" max="9" width="4.5703125" style="84" customWidth="1"/>
    <col min="10" max="10" width="4.28515625" style="84" customWidth="1"/>
    <col min="11" max="11" width="7.7109375" style="84" bestFit="1" customWidth="1"/>
    <col min="12" max="13" width="4.7109375" style="84" customWidth="1"/>
    <col min="14" max="14" width="3.7109375" style="84" customWidth="1"/>
    <col min="15" max="15" width="2.7109375" style="84" customWidth="1"/>
    <col min="16" max="16" width="3.7109375" style="84" customWidth="1"/>
    <col min="17" max="18" width="4.7109375" style="84" customWidth="1"/>
    <col min="19" max="19" width="2.7109375" style="84" customWidth="1"/>
    <col min="20" max="20" width="1.85546875" style="84" customWidth="1"/>
    <col min="21" max="23" width="3.7109375" style="84" customWidth="1"/>
    <col min="24" max="24" width="1.7109375" style="84" customWidth="1"/>
    <col min="25" max="25" width="3.7109375" style="84" customWidth="1"/>
    <col min="26" max="26" width="4.5703125" style="84" customWidth="1"/>
    <col min="27" max="27" width="0.85546875" style="84" customWidth="1"/>
    <col min="28" max="28" width="1.7109375" style="84" customWidth="1"/>
    <col min="29" max="16384" width="11.42578125" style="84"/>
  </cols>
  <sheetData>
    <row r="1" spans="1:27" ht="15.75" x14ac:dyDescent="0.25">
      <c r="C1" s="328" t="s">
        <v>112</v>
      </c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</row>
    <row r="2" spans="1:27" ht="13.5" thickBot="1" x14ac:dyDescent="0.25"/>
    <row r="3" spans="1:27" ht="13.5" thickTop="1" x14ac:dyDescent="0.2">
      <c r="B3" s="85"/>
      <c r="C3" s="5"/>
      <c r="D3" s="5"/>
      <c r="E3" s="5"/>
      <c r="F3" s="5"/>
      <c r="G3" s="5"/>
      <c r="H3" s="5"/>
      <c r="I3" s="5"/>
      <c r="J3" s="6"/>
      <c r="K3" s="273" t="s">
        <v>21</v>
      </c>
      <c r="L3" s="273"/>
      <c r="M3" s="273"/>
      <c r="N3" s="7"/>
      <c r="O3" s="7"/>
      <c r="P3" s="273" t="s">
        <v>22</v>
      </c>
      <c r="Q3" s="273"/>
      <c r="R3" s="273"/>
      <c r="S3" s="273"/>
      <c r="T3" s="7" t="s">
        <v>23</v>
      </c>
      <c r="U3" s="273" t="s">
        <v>24</v>
      </c>
      <c r="V3" s="273"/>
      <c r="W3" s="273"/>
      <c r="X3" s="274"/>
      <c r="Y3" s="273"/>
      <c r="Z3" s="273"/>
      <c r="AA3" s="86"/>
    </row>
    <row r="4" spans="1:27" ht="12.75" customHeight="1" x14ac:dyDescent="0.2">
      <c r="B4" s="87"/>
      <c r="C4" s="11" t="s">
        <v>25</v>
      </c>
      <c r="D4" s="12"/>
      <c r="E4" s="329" t="str">
        <f>'Inventario '!E4:I4</f>
        <v>Puente Vehicular Rio Balsillas</v>
      </c>
      <c r="F4" s="330"/>
      <c r="G4" s="330"/>
      <c r="H4" s="330"/>
      <c r="I4" s="331"/>
      <c r="J4" s="1"/>
      <c r="K4" s="332"/>
      <c r="L4" s="319"/>
      <c r="M4" s="320"/>
      <c r="O4" s="88" t="s">
        <v>26</v>
      </c>
      <c r="P4" s="301">
        <f>'Inventario '!S4</f>
        <v>0</v>
      </c>
      <c r="Q4" s="333"/>
      <c r="R4" s="333"/>
      <c r="S4" s="302"/>
      <c r="T4" s="89" t="s">
        <v>4</v>
      </c>
      <c r="U4" s="109"/>
      <c r="V4" s="109"/>
      <c r="W4" s="109"/>
      <c r="X4" s="13" t="s">
        <v>27</v>
      </c>
      <c r="Y4" s="109"/>
      <c r="Z4" s="109"/>
      <c r="AA4" s="90"/>
    </row>
    <row r="5" spans="1:27" ht="8.1" customHeight="1" x14ac:dyDescent="0.2">
      <c r="B5" s="8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6"/>
      <c r="V5" s="16"/>
      <c r="W5" s="16"/>
      <c r="X5" s="15"/>
      <c r="Y5" s="16"/>
      <c r="Z5" s="16"/>
      <c r="AA5" s="91"/>
    </row>
    <row r="6" spans="1:27" ht="8.1" customHeight="1" x14ac:dyDescent="0.2">
      <c r="B6" s="87"/>
      <c r="C6" s="12"/>
      <c r="D6" s="12"/>
      <c r="E6" s="12"/>
      <c r="F6" s="12"/>
      <c r="G6" s="12"/>
      <c r="H6" s="12"/>
      <c r="I6" s="12"/>
      <c r="J6" s="12"/>
      <c r="K6" s="12"/>
      <c r="L6" s="18"/>
      <c r="M6" s="12"/>
      <c r="N6" s="18"/>
      <c r="O6" s="18"/>
      <c r="P6" s="18"/>
      <c r="Q6" s="18"/>
      <c r="R6" s="18"/>
      <c r="S6" s="18"/>
      <c r="T6" s="12"/>
      <c r="U6" s="18"/>
      <c r="V6" s="18"/>
      <c r="W6" s="18"/>
      <c r="X6" s="12"/>
      <c r="Y6" s="18"/>
      <c r="Z6" s="18"/>
      <c r="AA6" s="91"/>
    </row>
    <row r="7" spans="1:27" ht="14.25" customHeight="1" x14ac:dyDescent="0.2">
      <c r="B7" s="87"/>
      <c r="C7" s="92" t="s">
        <v>130</v>
      </c>
      <c r="D7" s="100"/>
      <c r="E7" s="108"/>
      <c r="F7" s="298" t="s">
        <v>102</v>
      </c>
      <c r="G7" s="300"/>
      <c r="H7" s="301" t="str">
        <f>'Inventario '!I21</f>
        <v>PEDELTA</v>
      </c>
      <c r="I7" s="302"/>
      <c r="J7" s="321" t="s">
        <v>103</v>
      </c>
      <c r="K7" s="322"/>
      <c r="L7" s="323">
        <f>'Inventario '!I20</f>
        <v>44825</v>
      </c>
      <c r="M7" s="324"/>
      <c r="N7" s="325"/>
      <c r="O7" s="298" t="s">
        <v>104</v>
      </c>
      <c r="P7" s="300"/>
      <c r="Q7" s="326"/>
      <c r="R7" s="327"/>
      <c r="S7" s="298" t="s">
        <v>105</v>
      </c>
      <c r="T7" s="299"/>
      <c r="U7" s="299"/>
      <c r="V7" s="299"/>
      <c r="W7" s="299"/>
      <c r="X7" s="300"/>
      <c r="Y7" s="301"/>
      <c r="Z7" s="302"/>
      <c r="AA7" s="93"/>
    </row>
    <row r="8" spans="1:27" ht="8.1" customHeight="1" x14ac:dyDescent="0.2">
      <c r="B8" s="87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91"/>
    </row>
    <row r="9" spans="1:27" ht="8.1" customHeight="1" thickBot="1" x14ac:dyDescent="0.25">
      <c r="B9" s="87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1"/>
    </row>
    <row r="10" spans="1:27" ht="13.5" customHeight="1" thickTop="1" x14ac:dyDescent="0.2">
      <c r="B10" s="87"/>
      <c r="C10" s="303" t="s">
        <v>1</v>
      </c>
      <c r="D10" s="304"/>
      <c r="E10" s="304"/>
      <c r="F10" s="304"/>
      <c r="G10" s="305"/>
      <c r="H10" s="309" t="s">
        <v>16</v>
      </c>
      <c r="I10" s="311" t="s">
        <v>106</v>
      </c>
      <c r="J10" s="313" t="s">
        <v>107</v>
      </c>
      <c r="K10" s="315" t="s">
        <v>123</v>
      </c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7"/>
      <c r="AA10" s="91"/>
    </row>
    <row r="11" spans="1:27" ht="50.1" customHeight="1" x14ac:dyDescent="0.2">
      <c r="B11" s="87"/>
      <c r="C11" s="306"/>
      <c r="D11" s="307"/>
      <c r="E11" s="307"/>
      <c r="F11" s="307"/>
      <c r="G11" s="308"/>
      <c r="H11" s="310"/>
      <c r="I11" s="312"/>
      <c r="J11" s="314"/>
      <c r="K11" s="107" t="s">
        <v>19</v>
      </c>
      <c r="L11" s="318" t="s">
        <v>108</v>
      </c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20"/>
      <c r="AA11" s="90"/>
    </row>
    <row r="12" spans="1:27" ht="30" customHeight="1" x14ac:dyDescent="0.2">
      <c r="B12" s="87"/>
      <c r="C12" s="286" t="str">
        <f>Calificaciones!B29</f>
        <v>Superficie del puente</v>
      </c>
      <c r="D12" s="287"/>
      <c r="E12" s="287"/>
      <c r="F12" s="287"/>
      <c r="G12" s="288"/>
      <c r="H12" s="105">
        <f>Calificaciones!C29</f>
        <v>3</v>
      </c>
      <c r="I12" s="106"/>
      <c r="J12" s="104" t="str">
        <f>Calificaciones!C50</f>
        <v>m²</v>
      </c>
      <c r="K12" s="104">
        <f>Calificaciones!D50</f>
        <v>1908.6</v>
      </c>
      <c r="L12" s="289" t="str">
        <f>Calificaciones!D29</f>
        <v>(90) Suciedad en bordes alto grado de desgaste</v>
      </c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1"/>
      <c r="AA12" s="90"/>
    </row>
    <row r="13" spans="1:27" ht="30" customHeight="1" x14ac:dyDescent="0.2">
      <c r="A13" s="84" t="s">
        <v>23</v>
      </c>
      <c r="B13" s="87"/>
      <c r="C13" s="286" t="str">
        <f>Calificaciones!B30</f>
        <v>Juntas de expansión</v>
      </c>
      <c r="D13" s="287"/>
      <c r="E13" s="287"/>
      <c r="F13" s="287"/>
      <c r="G13" s="288"/>
      <c r="H13" s="105">
        <f>Calificaciones!C30</f>
        <v>3</v>
      </c>
      <c r="I13" s="106"/>
      <c r="J13" s="104" t="str">
        <f>Calificaciones!I50</f>
        <v>ml</v>
      </c>
      <c r="K13" s="104">
        <f>Calificaciones!J50</f>
        <v>26.6</v>
      </c>
      <c r="L13" s="289" t="str">
        <f>Calificaciones!D30</f>
        <v>(90)  Daño en modulos del dispositivo y dilatacion mayor al dispositivo</v>
      </c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1"/>
      <c r="AA13" s="90"/>
    </row>
    <row r="14" spans="1:27" ht="30" customHeight="1" x14ac:dyDescent="0.2">
      <c r="B14" s="87"/>
      <c r="C14" s="286" t="str">
        <f>Calificaciones!B31</f>
        <v>Bordillos / Andenes</v>
      </c>
      <c r="D14" s="287"/>
      <c r="E14" s="287"/>
      <c r="F14" s="287"/>
      <c r="G14" s="288"/>
      <c r="H14" s="105">
        <f>Calificaciones!C31</f>
        <v>2</v>
      </c>
      <c r="I14" s="106"/>
      <c r="J14" s="104" t="str">
        <f>Calificaciones!C59</f>
        <v>m²</v>
      </c>
      <c r="K14" s="104">
        <f>Calificaciones!D59</f>
        <v>287</v>
      </c>
      <c r="L14" s="289" t="str">
        <f>Calificaciones!D31</f>
        <v xml:space="preserve">(90) suciedad, manchas de humedad y crecimiento de microrganismos biologicos </v>
      </c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1"/>
      <c r="AA14" s="90"/>
    </row>
    <row r="15" spans="1:27" ht="30" customHeight="1" x14ac:dyDescent="0.2">
      <c r="B15" s="87"/>
      <c r="C15" s="286" t="str">
        <f>Calificaciones!B32</f>
        <v>Barreras / Barandas</v>
      </c>
      <c r="D15" s="287"/>
      <c r="E15" s="287"/>
      <c r="F15" s="287"/>
      <c r="G15" s="288"/>
      <c r="H15" s="105">
        <f>Calificaciones!C32</f>
        <v>2</v>
      </c>
      <c r="I15" s="106"/>
      <c r="J15" s="104" t="str">
        <f>Calificaciones!I59</f>
        <v>ml</v>
      </c>
      <c r="K15" s="104">
        <f>Calificaciones!J59</f>
        <v>287</v>
      </c>
      <c r="L15" s="289" t="str">
        <f>Calificaciones!D32</f>
        <v>(50) Corrosión acero, (65) suciedad y contaminacion biologica</v>
      </c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1"/>
      <c r="AA15" s="90"/>
    </row>
    <row r="16" spans="1:27" ht="30" customHeight="1" x14ac:dyDescent="0.2">
      <c r="B16" s="87"/>
      <c r="C16" s="286" t="str">
        <f>Calificaciones!B33</f>
        <v>Señalización</v>
      </c>
      <c r="D16" s="287"/>
      <c r="E16" s="287"/>
      <c r="F16" s="287"/>
      <c r="G16" s="288"/>
      <c r="H16" s="105">
        <f>Calificaciones!C33</f>
        <v>3</v>
      </c>
      <c r="I16" s="106"/>
      <c r="J16" s="104" t="str">
        <f>Calificaciones!C68</f>
        <v>-</v>
      </c>
      <c r="K16" s="104" t="str">
        <f>Calificaciones!D68</f>
        <v>-</v>
      </c>
      <c r="L16" s="289" t="str">
        <f>Calificaciones!D33</f>
        <v>sin señalizacion</v>
      </c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1"/>
      <c r="AA16" s="90"/>
    </row>
    <row r="17" spans="2:27" ht="30" customHeight="1" x14ac:dyDescent="0.2">
      <c r="B17" s="87"/>
      <c r="C17" s="286" t="str">
        <f>Calificaciones!B34</f>
        <v>Drenajes</v>
      </c>
      <c r="D17" s="287"/>
      <c r="E17" s="287"/>
      <c r="F17" s="287"/>
      <c r="G17" s="288"/>
      <c r="H17" s="105">
        <f>Calificaciones!C34</f>
        <v>2</v>
      </c>
      <c r="I17" s="106"/>
      <c r="J17" s="104" t="str">
        <f>Calificaciones!I68</f>
        <v>Und</v>
      </c>
      <c r="K17" s="104">
        <f>Calificaciones!J68</f>
        <v>24</v>
      </c>
      <c r="L17" s="289" t="str">
        <f>Calificaciones!D34</f>
        <v xml:space="preserve">(90) Taponamientos </v>
      </c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1"/>
      <c r="AA17" s="90"/>
    </row>
    <row r="18" spans="2:27" ht="30" customHeight="1" x14ac:dyDescent="0.2">
      <c r="B18" s="87"/>
      <c r="C18" s="286" t="str">
        <f>Calificaciones!B35</f>
        <v>Conos y taludes</v>
      </c>
      <c r="D18" s="287"/>
      <c r="E18" s="287"/>
      <c r="F18" s="287"/>
      <c r="G18" s="288"/>
      <c r="H18" s="105">
        <f>Calificaciones!C35</f>
        <v>2</v>
      </c>
      <c r="I18" s="106"/>
      <c r="J18" s="104" t="str">
        <f>Calificaciones!C77</f>
        <v>m²</v>
      </c>
      <c r="K18" s="104">
        <f>Calificaciones!D77</f>
        <v>15.62</v>
      </c>
      <c r="L18" s="289" t="str">
        <f>Calificaciones!D35</f>
        <v>(90) Crecimiento de Vegetación  y basuras</v>
      </c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1"/>
      <c r="AA18" s="90"/>
    </row>
    <row r="19" spans="2:27" ht="30" customHeight="1" x14ac:dyDescent="0.2">
      <c r="B19" s="87"/>
      <c r="C19" s="286" t="str">
        <f>Calificaciones!B36</f>
        <v>Aletas</v>
      </c>
      <c r="D19" s="287"/>
      <c r="E19" s="287"/>
      <c r="F19" s="287"/>
      <c r="G19" s="288"/>
      <c r="H19" s="105">
        <f>Calificaciones!C36</f>
        <v>2</v>
      </c>
      <c r="I19" s="106"/>
      <c r="J19" s="104" t="str">
        <f>Calificaciones!I77</f>
        <v>m²</v>
      </c>
      <c r="K19" s="104">
        <f>Calificaciones!J77</f>
        <v>22.05</v>
      </c>
      <c r="L19" s="289" t="str">
        <f>Calificaciones!D36</f>
        <v xml:space="preserve"> (90) Crecimiento de vegetación y fisuras diagonales </v>
      </c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1"/>
      <c r="AA19" s="90"/>
    </row>
    <row r="20" spans="2:27" ht="30" customHeight="1" x14ac:dyDescent="0.2">
      <c r="B20" s="87"/>
      <c r="C20" s="286" t="str">
        <f>Calificaciones!B37</f>
        <v>Estribos</v>
      </c>
      <c r="D20" s="287"/>
      <c r="E20" s="287"/>
      <c r="F20" s="287"/>
      <c r="G20" s="288"/>
      <c r="H20" s="105">
        <f>Calificaciones!C37</f>
        <v>2</v>
      </c>
      <c r="I20" s="106"/>
      <c r="J20" s="104" t="str">
        <f>Calificaciones!C86</f>
        <v>m²</v>
      </c>
      <c r="K20" s="104">
        <f>Calificaciones!D86</f>
        <v>26.6</v>
      </c>
      <c r="L20" s="289" t="str">
        <f>Calificaciones!D37</f>
        <v>(60) Daño en el concreto / acero expuesto (80) Infiltraciones (90) manchas de humedad, suciedad generación de microorganismos biológicos.</v>
      </c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1"/>
      <c r="AA20" s="90"/>
    </row>
    <row r="21" spans="2:27" ht="30" customHeight="1" x14ac:dyDescent="0.2">
      <c r="B21" s="87"/>
      <c r="C21" s="286" t="str">
        <f>Calificaciones!B38</f>
        <v>Pilas</v>
      </c>
      <c r="D21" s="287"/>
      <c r="E21" s="287"/>
      <c r="F21" s="287"/>
      <c r="G21" s="288"/>
      <c r="H21" s="105">
        <f>Calificaciones!C38</f>
        <v>2</v>
      </c>
      <c r="I21" s="106"/>
      <c r="J21" s="104" t="str">
        <f>Calificaciones!I86</f>
        <v>m²</v>
      </c>
      <c r="K21" s="104">
        <f>Calificaciones!J86</f>
        <v>20.6</v>
      </c>
      <c r="L21" s="289" t="str">
        <f>Calificaciones!D38</f>
        <v>(90) fisuras verticales y alto grado de vegetacion</v>
      </c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1"/>
      <c r="AA21" s="90"/>
    </row>
    <row r="22" spans="2:27" ht="30" customHeight="1" x14ac:dyDescent="0.2">
      <c r="B22" s="87"/>
      <c r="C22" s="286" t="str">
        <f>Calificaciones!B39</f>
        <v>Apoyos</v>
      </c>
      <c r="D22" s="287"/>
      <c r="E22" s="287"/>
      <c r="F22" s="287"/>
      <c r="G22" s="288"/>
      <c r="H22" s="105">
        <f>Calificaciones!C39</f>
        <v>0</v>
      </c>
      <c r="I22" s="106"/>
      <c r="J22" s="104" t="str">
        <f>Calificaciones!C95</f>
        <v>Und</v>
      </c>
      <c r="K22" s="104">
        <f>Calificaciones!D95</f>
        <v>40</v>
      </c>
      <c r="L22" s="289" t="str">
        <f>Calificaciones!D39</f>
        <v>Sin daño</v>
      </c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1"/>
      <c r="AA22" s="90"/>
    </row>
    <row r="23" spans="2:27" ht="39" customHeight="1" x14ac:dyDescent="0.2">
      <c r="B23" s="87"/>
      <c r="C23" s="286" t="str">
        <f>Calificaciones!B40</f>
        <v>Losa</v>
      </c>
      <c r="D23" s="287"/>
      <c r="E23" s="287"/>
      <c r="F23" s="287"/>
      <c r="G23" s="288"/>
      <c r="H23" s="105">
        <f>Calificaciones!C40</f>
        <v>2</v>
      </c>
      <c r="I23" s="106"/>
      <c r="J23" s="104" t="str">
        <f>Calificaciones!I95</f>
        <v>m²</v>
      </c>
      <c r="K23" s="104">
        <f>Calificaciones!J95</f>
        <v>126.37</v>
      </c>
      <c r="L23" s="289" t="str">
        <f>Calificaciones!D40</f>
        <v>(65) Daño en el concreto /acero de refuerzo expuesto (90) infiltraciones de agua con fisuras tanto transversales como longitudinales machas de humedad, de humo</v>
      </c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1"/>
      <c r="AA23" s="90"/>
    </row>
    <row r="24" spans="2:27" ht="30" customHeight="1" x14ac:dyDescent="0.2">
      <c r="B24" s="87"/>
      <c r="C24" s="286" t="str">
        <f>Calificaciones!B41</f>
        <v>Vigas, Largueros y diafragmas</v>
      </c>
      <c r="D24" s="287"/>
      <c r="E24" s="287"/>
      <c r="F24" s="287"/>
      <c r="G24" s="288"/>
      <c r="H24" s="105">
        <f>Calificaciones!C41</f>
        <v>2</v>
      </c>
      <c r="I24" s="106"/>
      <c r="J24" s="104" t="str">
        <f>Calificaciones!C102</f>
        <v>m²</v>
      </c>
      <c r="K24" s="104">
        <f>Calificaciones!D102</f>
        <v>17.91</v>
      </c>
      <c r="L24" s="289" t="str">
        <f>Calificaciones!D41</f>
        <v>(90) fisuras en el vano 5 y manchas de humo en el vano 1</v>
      </c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1"/>
      <c r="AA24" s="90"/>
    </row>
    <row r="25" spans="2:27" ht="30" customHeight="1" x14ac:dyDescent="0.2">
      <c r="B25" s="87"/>
      <c r="C25" s="286" t="str">
        <f>Calificaciones!B42</f>
        <v>Cauce</v>
      </c>
      <c r="D25" s="287"/>
      <c r="E25" s="287"/>
      <c r="F25" s="287"/>
      <c r="G25" s="288"/>
      <c r="H25" s="105">
        <f>Calificaciones!C42</f>
        <v>2</v>
      </c>
      <c r="I25" s="106"/>
      <c r="J25" s="104" t="str">
        <f>Calificaciones!I102</f>
        <v>-</v>
      </c>
      <c r="K25" s="104" t="str">
        <f>Calificaciones!D110</f>
        <v>-</v>
      </c>
      <c r="L25" s="289" t="str">
        <f>Calificaciones!D42</f>
        <v>(90) Estancamiento de agua</v>
      </c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1"/>
      <c r="AA25" s="90"/>
    </row>
    <row r="26" spans="2:27" ht="54" customHeight="1" x14ac:dyDescent="0.2">
      <c r="B26" s="87"/>
      <c r="C26" s="286" t="str">
        <f>Calificaciones!B43</f>
        <v>Puente en General</v>
      </c>
      <c r="D26" s="287"/>
      <c r="E26" s="287"/>
      <c r="F26" s="287"/>
      <c r="G26" s="288"/>
      <c r="H26" s="105">
        <f>Calificaciones!C43</f>
        <v>2</v>
      </c>
      <c r="I26" s="106"/>
      <c r="J26" s="104" t="str">
        <f>Calificaciones!C110</f>
        <v>-</v>
      </c>
      <c r="K26" s="104" t="str">
        <f>Calificaciones!D110</f>
        <v>-</v>
      </c>
      <c r="L26" s="289" t="str">
        <f>Calificaciones!D43</f>
        <v>(80) infiltraciones (50) Corrosion de acero (60) daño en concreto / acero expuesto (90) Manchas de humedad, vegetación creciente, fisuras transversales y longitudinales  y segregacion de concreto con acero expuesto.</v>
      </c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1"/>
      <c r="AA26" s="90"/>
    </row>
    <row r="27" spans="2:27" ht="54" customHeight="1" x14ac:dyDescent="0.2">
      <c r="B27" s="87"/>
      <c r="C27" s="286" t="s">
        <v>110</v>
      </c>
      <c r="D27" s="287"/>
      <c r="E27" s="287"/>
      <c r="F27" s="287"/>
      <c r="G27" s="288"/>
      <c r="H27" s="101"/>
      <c r="I27" s="102"/>
      <c r="J27" s="103"/>
      <c r="K27" s="104"/>
      <c r="L27" s="295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7"/>
      <c r="AA27" s="90"/>
    </row>
    <row r="28" spans="2:27" x14ac:dyDescent="0.2">
      <c r="B28" s="87"/>
      <c r="C28" s="95" t="s">
        <v>109</v>
      </c>
      <c r="D28" s="96"/>
      <c r="E28" s="96"/>
      <c r="F28" s="97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91"/>
    </row>
    <row r="29" spans="2:27" x14ac:dyDescent="0.2">
      <c r="B29" s="87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91"/>
    </row>
    <row r="30" spans="2:27" ht="13.5" thickBot="1" x14ac:dyDescent="0.25">
      <c r="B30" s="98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99"/>
    </row>
    <row r="31" spans="2:27" ht="6" customHeight="1" thickTop="1" x14ac:dyDescent="0.2"/>
  </sheetData>
  <mergeCells count="56">
    <mergeCell ref="C25:G25"/>
    <mergeCell ref="L25:Z25"/>
    <mergeCell ref="C1:Z1"/>
    <mergeCell ref="K3:M3"/>
    <mergeCell ref="P3:S3"/>
    <mergeCell ref="U3:Z3"/>
    <mergeCell ref="E4:I4"/>
    <mergeCell ref="K4:M4"/>
    <mergeCell ref="P4:S4"/>
    <mergeCell ref="S7:X7"/>
    <mergeCell ref="Y7:Z7"/>
    <mergeCell ref="C10:G11"/>
    <mergeCell ref="H10:H11"/>
    <mergeCell ref="I10:I11"/>
    <mergeCell ref="J10:J11"/>
    <mergeCell ref="K10:Z10"/>
    <mergeCell ref="L11:Z11"/>
    <mergeCell ref="F7:G7"/>
    <mergeCell ref="H7:I7"/>
    <mergeCell ref="J7:K7"/>
    <mergeCell ref="L7:N7"/>
    <mergeCell ref="O7:P7"/>
    <mergeCell ref="Q7:R7"/>
    <mergeCell ref="C12:G12"/>
    <mergeCell ref="L12:Z12"/>
    <mergeCell ref="C13:G13"/>
    <mergeCell ref="L13:Z13"/>
    <mergeCell ref="C14:G14"/>
    <mergeCell ref="L14:Z14"/>
    <mergeCell ref="C15:G15"/>
    <mergeCell ref="L15:Z15"/>
    <mergeCell ref="C16:G16"/>
    <mergeCell ref="L16:Z16"/>
    <mergeCell ref="C17:G17"/>
    <mergeCell ref="L17:Z17"/>
    <mergeCell ref="L22:Z22"/>
    <mergeCell ref="C23:G23"/>
    <mergeCell ref="L23:Z23"/>
    <mergeCell ref="C24:G24"/>
    <mergeCell ref="L24:Z24"/>
    <mergeCell ref="C18:G18"/>
    <mergeCell ref="L18:Z18"/>
    <mergeCell ref="C30:Z30"/>
    <mergeCell ref="G28:Z28"/>
    <mergeCell ref="C29:Z29"/>
    <mergeCell ref="C27:G27"/>
    <mergeCell ref="L27:Z27"/>
    <mergeCell ref="L19:Z19"/>
    <mergeCell ref="C26:G26"/>
    <mergeCell ref="L20:Z20"/>
    <mergeCell ref="C21:G21"/>
    <mergeCell ref="L21:Z21"/>
    <mergeCell ref="C19:G19"/>
    <mergeCell ref="C20:G20"/>
    <mergeCell ref="L26:Z26"/>
    <mergeCell ref="C22:G22"/>
  </mergeCells>
  <phoneticPr fontId="15" type="noConversion"/>
  <printOptions horizontalCentered="1"/>
  <pageMargins left="0.78740157480314965" right="0.39370078740157483" top="0.39370078740157483" bottom="0.19685039370078741" header="0" footer="0"/>
  <pageSetup scale="83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U148"/>
  <sheetViews>
    <sheetView showGridLines="0" topLeftCell="A23" zoomScaleNormal="100" zoomScaleSheetLayoutView="100" workbookViewId="0">
      <selection activeCell="B27" sqref="B27:E43"/>
    </sheetView>
  </sheetViews>
  <sheetFormatPr baseColWidth="10" defaultColWidth="11.42578125" defaultRowHeight="12.75" x14ac:dyDescent="0.2"/>
  <cols>
    <col min="1" max="1" width="11.5703125" style="111" customWidth="1"/>
    <col min="2" max="2" width="24.28515625" style="111" bestFit="1" customWidth="1"/>
    <col min="3" max="3" width="19.5703125" style="111" customWidth="1"/>
    <col min="4" max="4" width="28.5703125" style="111" bestFit="1" customWidth="1"/>
    <col min="5" max="5" width="12.7109375" style="111" customWidth="1"/>
    <col min="6" max="6" width="7.5703125" style="111" customWidth="1"/>
    <col min="7" max="7" width="8" style="111" customWidth="1"/>
    <col min="8" max="8" width="22.7109375" style="111" customWidth="1"/>
    <col min="9" max="9" width="26.42578125" style="111" customWidth="1"/>
    <col min="10" max="10" width="12.42578125" style="111" customWidth="1"/>
    <col min="11" max="11" width="21.85546875" style="111" customWidth="1"/>
    <col min="12" max="12" width="0.85546875" style="111" customWidth="1"/>
    <col min="13" max="13" width="28.5703125" style="111" bestFit="1" customWidth="1"/>
    <col min="14" max="16384" width="11.42578125" style="111"/>
  </cols>
  <sheetData>
    <row r="2" spans="2:14" ht="13.5" thickBot="1" x14ac:dyDescent="0.25"/>
    <row r="3" spans="2:14" ht="13.5" thickBot="1" x14ac:dyDescent="0.25">
      <c r="B3" s="340" t="s">
        <v>124</v>
      </c>
      <c r="C3" s="341"/>
      <c r="D3" s="341"/>
      <c r="E3" s="342"/>
      <c r="H3" s="354"/>
      <c r="I3" s="354"/>
      <c r="J3" s="354"/>
      <c r="K3" s="354"/>
      <c r="L3" s="354"/>
    </row>
    <row r="4" spans="2:14" ht="15" customHeight="1" x14ac:dyDescent="0.2">
      <c r="B4" s="113" t="s">
        <v>113</v>
      </c>
      <c r="C4" s="114">
        <v>5</v>
      </c>
      <c r="D4" s="115" t="s">
        <v>114</v>
      </c>
      <c r="E4" s="116">
        <v>3.52</v>
      </c>
      <c r="H4" s="117"/>
      <c r="I4" s="404"/>
      <c r="J4" s="404"/>
      <c r="K4" s="404"/>
      <c r="L4" s="404"/>
    </row>
    <row r="5" spans="2:14" ht="15" customHeight="1" x14ac:dyDescent="0.2">
      <c r="B5" s="118" t="s">
        <v>115</v>
      </c>
      <c r="C5" s="119">
        <v>21.17</v>
      </c>
      <c r="D5" s="120" t="s">
        <v>2</v>
      </c>
      <c r="E5" s="121">
        <v>3.82</v>
      </c>
      <c r="H5" s="117"/>
      <c r="I5" s="404"/>
      <c r="J5" s="404"/>
      <c r="K5" s="404"/>
      <c r="L5" s="404"/>
    </row>
    <row r="6" spans="2:14" ht="13.5" x14ac:dyDescent="0.2">
      <c r="B6" s="118" t="s">
        <v>116</v>
      </c>
      <c r="C6" s="119">
        <v>30.14</v>
      </c>
      <c r="D6" s="120" t="s">
        <v>3</v>
      </c>
      <c r="E6" s="121">
        <v>0.5</v>
      </c>
      <c r="H6" s="117"/>
      <c r="I6" s="405"/>
      <c r="J6" s="405"/>
      <c r="K6" s="405"/>
      <c r="L6" s="405"/>
    </row>
    <row r="7" spans="2:14" ht="12.75" customHeight="1" x14ac:dyDescent="0.2">
      <c r="B7" s="118" t="s">
        <v>117</v>
      </c>
      <c r="C7" s="119">
        <v>143.5</v>
      </c>
      <c r="D7" s="120" t="s">
        <v>126</v>
      </c>
      <c r="E7" s="121">
        <v>0.5</v>
      </c>
      <c r="H7" s="117"/>
      <c r="I7" s="404"/>
      <c r="J7" s="404"/>
      <c r="K7" s="404"/>
      <c r="L7" s="404"/>
    </row>
    <row r="8" spans="2:14" ht="13.5" x14ac:dyDescent="0.2">
      <c r="B8" s="118" t="s">
        <v>5</v>
      </c>
      <c r="C8" s="122" t="s">
        <v>154</v>
      </c>
      <c r="D8" s="120" t="s">
        <v>158</v>
      </c>
      <c r="E8" s="121" t="s">
        <v>155</v>
      </c>
      <c r="H8" s="117"/>
      <c r="I8" s="404"/>
      <c r="J8" s="404"/>
      <c r="K8" s="404"/>
      <c r="L8" s="404"/>
    </row>
    <row r="9" spans="2:14" ht="15" customHeight="1" x14ac:dyDescent="0.2">
      <c r="B9" s="118" t="s">
        <v>118</v>
      </c>
      <c r="C9" s="122">
        <v>0.9</v>
      </c>
      <c r="D9" s="120" t="s">
        <v>6</v>
      </c>
      <c r="E9" s="121" t="s">
        <v>156</v>
      </c>
      <c r="H9" s="117"/>
      <c r="I9" s="404"/>
      <c r="J9" s="404"/>
      <c r="K9" s="404"/>
      <c r="L9" s="404"/>
    </row>
    <row r="10" spans="2:14" ht="15" customHeight="1" x14ac:dyDescent="0.2">
      <c r="B10" s="118" t="s">
        <v>122</v>
      </c>
      <c r="C10" s="122">
        <v>0.9</v>
      </c>
      <c r="D10" s="123" t="s">
        <v>7</v>
      </c>
      <c r="E10" s="124" t="s">
        <v>157</v>
      </c>
      <c r="H10" s="117"/>
      <c r="I10" s="404"/>
      <c r="J10" s="404"/>
      <c r="K10" s="404"/>
      <c r="L10" s="404"/>
    </row>
    <row r="11" spans="2:14" ht="13.5" x14ac:dyDescent="0.25">
      <c r="B11" s="118" t="s">
        <v>127</v>
      </c>
      <c r="C11" s="122">
        <v>13.3</v>
      </c>
      <c r="D11" s="123" t="s">
        <v>8</v>
      </c>
      <c r="E11" s="124" t="s">
        <v>155</v>
      </c>
      <c r="H11" s="125"/>
      <c r="I11" s="125"/>
      <c r="J11" s="125"/>
      <c r="K11" s="125"/>
    </row>
    <row r="12" spans="2:14" ht="15" customHeight="1" x14ac:dyDescent="0.25">
      <c r="B12" s="118" t="s">
        <v>9</v>
      </c>
      <c r="C12" s="122">
        <v>11.5</v>
      </c>
      <c r="D12" s="123" t="s">
        <v>10</v>
      </c>
      <c r="E12" s="124" t="s">
        <v>155</v>
      </c>
      <c r="H12" s="125"/>
      <c r="I12" s="125"/>
      <c r="J12" s="126"/>
      <c r="K12" s="125"/>
    </row>
    <row r="13" spans="2:14" ht="15" customHeight="1" thickBot="1" x14ac:dyDescent="0.3">
      <c r="B13" s="127" t="s">
        <v>119</v>
      </c>
      <c r="C13" s="128">
        <f>C11*C7</f>
        <v>1908.5500000000002</v>
      </c>
      <c r="D13" s="129" t="s">
        <v>11</v>
      </c>
      <c r="E13" s="130" t="s">
        <v>149</v>
      </c>
      <c r="H13" s="125"/>
      <c r="I13" s="125"/>
      <c r="J13" s="125"/>
      <c r="K13" s="125"/>
    </row>
    <row r="14" spans="2:14" ht="14.25" thickBot="1" x14ac:dyDescent="0.3">
      <c r="H14" s="125"/>
      <c r="I14" s="125"/>
      <c r="J14" s="125"/>
      <c r="K14" s="125"/>
    </row>
    <row r="15" spans="2:14" ht="14.25" thickBot="1" x14ac:dyDescent="0.3">
      <c r="B15" s="368" t="s">
        <v>47</v>
      </c>
      <c r="C15" s="369"/>
      <c r="D15" s="369"/>
      <c r="E15" s="370"/>
      <c r="H15" s="125"/>
      <c r="I15" s="125"/>
      <c r="J15" s="125"/>
      <c r="K15" s="125"/>
      <c r="L15" s="131"/>
      <c r="M15" s="131"/>
      <c r="N15" s="131"/>
    </row>
    <row r="16" spans="2:14" ht="13.5" x14ac:dyDescent="0.2">
      <c r="B16" s="371" t="s">
        <v>135</v>
      </c>
      <c r="C16" s="372"/>
      <c r="D16" s="373" t="s">
        <v>173</v>
      </c>
      <c r="E16" s="374"/>
      <c r="H16" s="406"/>
      <c r="I16" s="406"/>
      <c r="J16" s="406"/>
      <c r="K16" s="406"/>
    </row>
    <row r="17" spans="1:11" ht="24.75" customHeight="1" x14ac:dyDescent="0.25">
      <c r="B17" s="364" t="s">
        <v>128</v>
      </c>
      <c r="C17" s="365"/>
      <c r="D17" s="366" t="s">
        <v>164</v>
      </c>
      <c r="E17" s="367"/>
      <c r="H17" s="125"/>
      <c r="I17" s="403"/>
      <c r="J17" s="403"/>
      <c r="K17" s="403"/>
    </row>
    <row r="18" spans="1:11" ht="13.5" x14ac:dyDescent="0.25">
      <c r="B18" s="364" t="s">
        <v>144</v>
      </c>
      <c r="C18" s="365"/>
      <c r="D18" s="381" t="s">
        <v>165</v>
      </c>
      <c r="E18" s="382"/>
      <c r="H18" s="125"/>
      <c r="I18" s="403"/>
      <c r="J18" s="403"/>
      <c r="K18" s="403"/>
    </row>
    <row r="19" spans="1:11" ht="13.5" x14ac:dyDescent="0.25">
      <c r="B19" s="364" t="s">
        <v>13</v>
      </c>
      <c r="C19" s="365"/>
      <c r="D19" s="381" t="s">
        <v>166</v>
      </c>
      <c r="E19" s="382"/>
      <c r="H19" s="125"/>
      <c r="I19" s="403"/>
      <c r="J19" s="403"/>
      <c r="K19" s="403"/>
    </row>
    <row r="20" spans="1:11" ht="13.5" x14ac:dyDescent="0.2">
      <c r="B20" s="364" t="s">
        <v>14</v>
      </c>
      <c r="C20" s="365"/>
      <c r="D20" s="381" t="s">
        <v>167</v>
      </c>
      <c r="E20" s="382"/>
    </row>
    <row r="21" spans="1:11" ht="14.25" thickBot="1" x14ac:dyDescent="0.25">
      <c r="A21" s="132"/>
      <c r="B21" s="383" t="s">
        <v>15</v>
      </c>
      <c r="C21" s="384"/>
      <c r="D21" s="385" t="s">
        <v>174</v>
      </c>
      <c r="E21" s="386"/>
      <c r="F21" s="132"/>
      <c r="G21" s="132"/>
    </row>
    <row r="22" spans="1:11" ht="14.25" thickBot="1" x14ac:dyDescent="0.25">
      <c r="A22" s="132"/>
      <c r="B22" s="133"/>
      <c r="C22" s="133"/>
      <c r="D22" s="134"/>
      <c r="E22" s="134"/>
      <c r="F22" s="132"/>
      <c r="G22" s="132"/>
    </row>
    <row r="23" spans="1:11" ht="13.5" thickBot="1" x14ac:dyDescent="0.25">
      <c r="A23" s="132"/>
      <c r="B23" s="387" t="s">
        <v>34</v>
      </c>
      <c r="C23" s="388"/>
      <c r="D23" s="388"/>
      <c r="E23" s="389"/>
      <c r="F23" s="132"/>
      <c r="G23" s="132"/>
    </row>
    <row r="24" spans="1:11" ht="13.5" x14ac:dyDescent="0.2">
      <c r="A24" s="132"/>
      <c r="B24" s="135" t="s">
        <v>145</v>
      </c>
      <c r="C24" s="136" t="s">
        <v>146</v>
      </c>
      <c r="D24" s="136" t="s">
        <v>147</v>
      </c>
      <c r="E24" s="137" t="s">
        <v>148</v>
      </c>
      <c r="F24" s="132"/>
      <c r="G24" s="132"/>
    </row>
    <row r="25" spans="1:11" ht="13.5" thickBot="1" x14ac:dyDescent="0.25">
      <c r="A25" s="132"/>
      <c r="B25" s="138">
        <v>3.82</v>
      </c>
      <c r="C25" s="139">
        <v>2.87</v>
      </c>
      <c r="D25" s="139">
        <v>3.52</v>
      </c>
      <c r="E25" s="140">
        <v>2.1</v>
      </c>
      <c r="F25" s="132"/>
      <c r="G25" s="132"/>
    </row>
    <row r="26" spans="1:11" ht="13.5" thickBot="1" x14ac:dyDescent="0.25">
      <c r="A26" s="132"/>
      <c r="B26" s="141"/>
      <c r="C26" s="141"/>
      <c r="D26" s="142"/>
      <c r="E26" s="142"/>
      <c r="F26" s="132"/>
      <c r="G26" s="132"/>
    </row>
    <row r="27" spans="1:11" ht="13.5" thickBot="1" x14ac:dyDescent="0.25">
      <c r="B27" s="340" t="s">
        <v>125</v>
      </c>
      <c r="C27" s="341"/>
      <c r="D27" s="341"/>
      <c r="E27" s="342"/>
    </row>
    <row r="28" spans="1:11" ht="13.5" x14ac:dyDescent="0.25">
      <c r="B28" s="143" t="s">
        <v>1</v>
      </c>
      <c r="C28" s="144" t="s">
        <v>16</v>
      </c>
      <c r="D28" s="359" t="s">
        <v>134</v>
      </c>
      <c r="E28" s="360"/>
    </row>
    <row r="29" spans="1:11" ht="13.5" x14ac:dyDescent="0.2">
      <c r="B29" s="145" t="str">
        <f>+B46</f>
        <v>Superficie del puente</v>
      </c>
      <c r="C29" s="146">
        <f>C47</f>
        <v>3</v>
      </c>
      <c r="D29" s="361" t="str">
        <f>C49</f>
        <v>(90) Suciedad en bordes alto grado de desgaste</v>
      </c>
      <c r="E29" s="362"/>
    </row>
    <row r="30" spans="1:11" ht="25.5" customHeight="1" x14ac:dyDescent="0.2">
      <c r="B30" s="145" t="str">
        <f>H46</f>
        <v>Juntas de expansión</v>
      </c>
      <c r="C30" s="146">
        <f>I47</f>
        <v>3</v>
      </c>
      <c r="D30" s="361" t="str">
        <f>I49</f>
        <v>(90)  Daño en modulos del dispositivo y dilatacion mayor al dispositivo</v>
      </c>
      <c r="E30" s="362"/>
    </row>
    <row r="31" spans="1:11" ht="25.5" customHeight="1" x14ac:dyDescent="0.2">
      <c r="B31" s="145" t="str">
        <f>B55</f>
        <v>Bordillos / Andenes</v>
      </c>
      <c r="C31" s="146">
        <f>C56</f>
        <v>2</v>
      </c>
      <c r="D31" s="361" t="str">
        <f>C58</f>
        <v xml:space="preserve">(90) suciedad, manchas de humedad y crecimiento de microrganismos biologicos </v>
      </c>
      <c r="E31" s="362"/>
    </row>
    <row r="32" spans="1:11" ht="13.5" x14ac:dyDescent="0.2">
      <c r="B32" s="145" t="str">
        <f>H55</f>
        <v>Barreras / Barandas</v>
      </c>
      <c r="C32" s="146">
        <f>I56</f>
        <v>2</v>
      </c>
      <c r="D32" s="361" t="str">
        <f>I58</f>
        <v>(50) Corrosión acero, (65) suciedad y contaminacion biologica</v>
      </c>
      <c r="E32" s="362"/>
    </row>
    <row r="33" spans="2:12" ht="13.5" x14ac:dyDescent="0.2">
      <c r="B33" s="145" t="str">
        <f>B64</f>
        <v>Señalización</v>
      </c>
      <c r="C33" s="146">
        <f>C65</f>
        <v>3</v>
      </c>
      <c r="D33" s="361" t="str">
        <f>C67</f>
        <v>sin señalizacion</v>
      </c>
      <c r="E33" s="362"/>
    </row>
    <row r="34" spans="2:12" ht="13.5" x14ac:dyDescent="0.2">
      <c r="B34" s="145" t="str">
        <f>H64</f>
        <v>Drenajes</v>
      </c>
      <c r="C34" s="146">
        <f>I65</f>
        <v>2</v>
      </c>
      <c r="D34" s="361" t="str">
        <f>I67</f>
        <v xml:space="preserve">(90) Taponamientos </v>
      </c>
      <c r="E34" s="362"/>
    </row>
    <row r="35" spans="2:12" ht="13.5" x14ac:dyDescent="0.2">
      <c r="B35" s="145" t="str">
        <f>B73</f>
        <v>Conos y taludes</v>
      </c>
      <c r="C35" s="146">
        <f>C74</f>
        <v>2</v>
      </c>
      <c r="D35" s="361" t="str">
        <f>C76</f>
        <v>(90) Crecimiento de Vegetación  y basuras</v>
      </c>
      <c r="E35" s="362"/>
    </row>
    <row r="36" spans="2:12" ht="13.5" x14ac:dyDescent="0.2">
      <c r="B36" s="145" t="str">
        <f>H73</f>
        <v>Aletas</v>
      </c>
      <c r="C36" s="146">
        <f>I74</f>
        <v>2</v>
      </c>
      <c r="D36" s="361" t="str">
        <f>I76</f>
        <v xml:space="preserve"> (90) Crecimiento de vegetación y fisuras diagonales </v>
      </c>
      <c r="E36" s="362"/>
    </row>
    <row r="37" spans="2:12" ht="40.5" customHeight="1" x14ac:dyDescent="0.2">
      <c r="B37" s="145" t="str">
        <f>B82</f>
        <v>Estribos</v>
      </c>
      <c r="C37" s="146">
        <f>C83</f>
        <v>2</v>
      </c>
      <c r="D37" s="361" t="str">
        <f>C85</f>
        <v>(60) Daño en el concreto / acero expuesto (80) Infiltraciones (90) manchas de humedad, suciedad generación de microorganismos biológicos.</v>
      </c>
      <c r="E37" s="362"/>
    </row>
    <row r="38" spans="2:12" ht="13.5" x14ac:dyDescent="0.2">
      <c r="B38" s="145" t="str">
        <f>H82</f>
        <v>Pilas</v>
      </c>
      <c r="C38" s="146">
        <f>I83</f>
        <v>2</v>
      </c>
      <c r="D38" s="361" t="str">
        <f>I85</f>
        <v>(90) fisuras verticales y alto grado de vegetacion</v>
      </c>
      <c r="E38" s="362"/>
    </row>
    <row r="39" spans="2:12" ht="13.5" x14ac:dyDescent="0.2">
      <c r="B39" s="145" t="str">
        <f>B91</f>
        <v>Apoyos</v>
      </c>
      <c r="C39" s="146">
        <f>C92</f>
        <v>0</v>
      </c>
      <c r="D39" s="361" t="str">
        <f>C94</f>
        <v>Sin daño</v>
      </c>
      <c r="E39" s="362"/>
    </row>
    <row r="40" spans="2:12" ht="40.5" customHeight="1" x14ac:dyDescent="0.2">
      <c r="B40" s="145" t="str">
        <f>H91</f>
        <v>Losa</v>
      </c>
      <c r="C40" s="146">
        <f>I92</f>
        <v>2</v>
      </c>
      <c r="D40" s="361" t="str">
        <f>I94</f>
        <v>(65) Daño en el concreto /acero de refuerzo expuesto (90) infiltraciones de agua con fisuras tanto transversales como longitudinales machas de humedad, de humo</v>
      </c>
      <c r="E40" s="362"/>
    </row>
    <row r="41" spans="2:12" ht="13.5" x14ac:dyDescent="0.2">
      <c r="B41" s="147" t="str">
        <f>B98</f>
        <v>Vigas, Largueros y diafragmas</v>
      </c>
      <c r="C41" s="148">
        <f>C99</f>
        <v>2</v>
      </c>
      <c r="D41" s="361" t="str">
        <f>C101</f>
        <v>(90) fisuras en el vano 5 y manchas de humo en el vano 1</v>
      </c>
      <c r="E41" s="362"/>
    </row>
    <row r="42" spans="2:12" ht="13.5" x14ac:dyDescent="0.2">
      <c r="B42" s="149" t="str">
        <f>H98</f>
        <v>Cauce</v>
      </c>
      <c r="C42" s="148">
        <f>I99</f>
        <v>2</v>
      </c>
      <c r="D42" s="361" t="str">
        <f>I101</f>
        <v>(90) Estancamiento de agua</v>
      </c>
      <c r="E42" s="362"/>
    </row>
    <row r="43" spans="2:12" ht="52.5" customHeight="1" thickBot="1" x14ac:dyDescent="0.25">
      <c r="B43" s="150" t="str">
        <f>B106</f>
        <v>Puente en General</v>
      </c>
      <c r="C43" s="151">
        <f>MAX(C36:C42)</f>
        <v>2</v>
      </c>
      <c r="D43" s="338" t="s">
        <v>201</v>
      </c>
      <c r="E43" s="339"/>
    </row>
    <row r="44" spans="2:12" ht="13.5" x14ac:dyDescent="0.2">
      <c r="B44" s="152"/>
      <c r="C44" s="153"/>
      <c r="D44" s="154"/>
      <c r="E44" s="154"/>
    </row>
    <row r="45" spans="2:12" ht="14.25" thickBot="1" x14ac:dyDescent="0.25">
      <c r="B45" s="152"/>
      <c r="C45" s="153"/>
      <c r="D45" s="154"/>
      <c r="E45" s="154"/>
    </row>
    <row r="46" spans="2:12" x14ac:dyDescent="0.2">
      <c r="B46" s="345" t="s">
        <v>120</v>
      </c>
      <c r="C46" s="346"/>
      <c r="D46" s="346"/>
      <c r="E46" s="347"/>
      <c r="H46" s="345" t="s">
        <v>121</v>
      </c>
      <c r="I46" s="346"/>
      <c r="J46" s="346"/>
      <c r="K46" s="347"/>
      <c r="L46" s="112"/>
    </row>
    <row r="47" spans="2:12" ht="15" customHeight="1" x14ac:dyDescent="0.2">
      <c r="B47" s="171" t="s">
        <v>16</v>
      </c>
      <c r="C47" s="336">
        <v>3</v>
      </c>
      <c r="D47" s="336"/>
      <c r="E47" s="337"/>
      <c r="H47" s="171" t="s">
        <v>16</v>
      </c>
      <c r="I47" s="336">
        <v>3</v>
      </c>
      <c r="J47" s="336"/>
      <c r="K47" s="337"/>
      <c r="L47" s="155"/>
    </row>
    <row r="48" spans="2:12" ht="13.5" x14ac:dyDescent="0.2">
      <c r="B48" s="171" t="s">
        <v>17</v>
      </c>
      <c r="C48" s="343" t="s">
        <v>4</v>
      </c>
      <c r="D48" s="343"/>
      <c r="E48" s="344"/>
      <c r="H48" s="171" t="s">
        <v>17</v>
      </c>
      <c r="I48" s="343" t="s">
        <v>4</v>
      </c>
      <c r="J48" s="343"/>
      <c r="K48" s="344"/>
      <c r="L48" s="156"/>
    </row>
    <row r="49" spans="2:21" ht="13.5" customHeight="1" x14ac:dyDescent="0.2">
      <c r="B49" s="171" t="s">
        <v>18</v>
      </c>
      <c r="C49" s="334" t="s">
        <v>175</v>
      </c>
      <c r="D49" s="334"/>
      <c r="E49" s="335"/>
      <c r="H49" s="171" t="s">
        <v>18</v>
      </c>
      <c r="I49" s="334" t="s">
        <v>177</v>
      </c>
      <c r="J49" s="334"/>
      <c r="K49" s="335"/>
      <c r="L49" s="155"/>
    </row>
    <row r="50" spans="2:21" ht="14.25" customHeight="1" x14ac:dyDescent="0.2">
      <c r="B50" s="171" t="s">
        <v>19</v>
      </c>
      <c r="C50" s="172" t="s">
        <v>152</v>
      </c>
      <c r="D50" s="348">
        <v>1908.6</v>
      </c>
      <c r="E50" s="349"/>
      <c r="H50" s="171" t="s">
        <v>19</v>
      </c>
      <c r="I50" s="172" t="s">
        <v>150</v>
      </c>
      <c r="J50" s="348">
        <v>26.6</v>
      </c>
      <c r="K50" s="349"/>
      <c r="L50" s="157"/>
    </row>
    <row r="51" spans="2:21" ht="14.25" customHeight="1" thickBot="1" x14ac:dyDescent="0.25">
      <c r="B51" s="173" t="s">
        <v>20</v>
      </c>
      <c r="C51" s="352" t="s">
        <v>176</v>
      </c>
      <c r="D51" s="352"/>
      <c r="E51" s="353"/>
      <c r="H51" s="173" t="s">
        <v>20</v>
      </c>
      <c r="I51" s="352" t="s">
        <v>178</v>
      </c>
      <c r="J51" s="352"/>
      <c r="K51" s="353"/>
      <c r="L51" s="157"/>
      <c r="M51" s="158"/>
      <c r="N51" s="159"/>
      <c r="O51" s="159"/>
      <c r="P51" s="159"/>
      <c r="R51" s="158"/>
      <c r="S51" s="159"/>
      <c r="T51" s="159"/>
      <c r="U51" s="159"/>
    </row>
    <row r="52" spans="2:21" ht="13.5" x14ac:dyDescent="0.2">
      <c r="B52" s="152"/>
      <c r="C52" s="153"/>
      <c r="D52" s="154"/>
      <c r="E52" s="154"/>
    </row>
    <row r="53" spans="2:21" ht="13.5" x14ac:dyDescent="0.2">
      <c r="B53" s="160"/>
      <c r="C53" s="157"/>
      <c r="D53" s="157"/>
      <c r="E53" s="157"/>
      <c r="H53" s="160"/>
      <c r="I53" s="157"/>
      <c r="J53" s="157"/>
      <c r="K53" s="157"/>
      <c r="L53" s="157"/>
      <c r="M53" s="158"/>
      <c r="N53" s="159"/>
      <c r="O53" s="159"/>
      <c r="P53" s="159"/>
      <c r="R53" s="158"/>
      <c r="S53" s="159"/>
      <c r="T53" s="159"/>
      <c r="U53" s="159"/>
    </row>
    <row r="54" spans="2:21" ht="14.25" thickBot="1" x14ac:dyDescent="0.25">
      <c r="B54" s="152"/>
      <c r="C54" s="153"/>
      <c r="D54" s="154"/>
      <c r="E54" s="154"/>
    </row>
    <row r="55" spans="2:21" x14ac:dyDescent="0.2">
      <c r="B55" s="345" t="s">
        <v>141</v>
      </c>
      <c r="C55" s="346"/>
      <c r="D55" s="346"/>
      <c r="E55" s="347"/>
      <c r="H55" s="345" t="s">
        <v>151</v>
      </c>
      <c r="I55" s="346"/>
      <c r="J55" s="346"/>
      <c r="K55" s="347"/>
      <c r="L55" s="112"/>
      <c r="M55" s="161"/>
      <c r="N55" s="162"/>
      <c r="O55" s="161"/>
      <c r="P55" s="162"/>
    </row>
    <row r="56" spans="2:21" ht="13.5" x14ac:dyDescent="0.2">
      <c r="B56" s="171" t="s">
        <v>16</v>
      </c>
      <c r="C56" s="336">
        <v>2</v>
      </c>
      <c r="D56" s="336"/>
      <c r="E56" s="337"/>
      <c r="H56" s="171" t="s">
        <v>16</v>
      </c>
      <c r="I56" s="336">
        <v>2</v>
      </c>
      <c r="J56" s="336"/>
      <c r="K56" s="337"/>
      <c r="L56" s="155"/>
    </row>
    <row r="57" spans="2:21" ht="13.5" x14ac:dyDescent="0.2">
      <c r="B57" s="171" t="s">
        <v>17</v>
      </c>
      <c r="C57" s="343" t="s">
        <v>4</v>
      </c>
      <c r="D57" s="343"/>
      <c r="E57" s="344"/>
      <c r="H57" s="171" t="s">
        <v>17</v>
      </c>
      <c r="I57" s="343" t="s">
        <v>4</v>
      </c>
      <c r="J57" s="343"/>
      <c r="K57" s="344"/>
      <c r="L57" s="156"/>
      <c r="M57" s="163"/>
      <c r="N57" s="163"/>
      <c r="O57" s="163"/>
      <c r="P57" s="163"/>
    </row>
    <row r="58" spans="2:21" ht="13.5" customHeight="1" x14ac:dyDescent="0.25">
      <c r="B58" s="171" t="s">
        <v>18</v>
      </c>
      <c r="C58" s="334" t="s">
        <v>179</v>
      </c>
      <c r="D58" s="334"/>
      <c r="E58" s="335"/>
      <c r="H58" s="171" t="s">
        <v>18</v>
      </c>
      <c r="I58" s="334" t="s">
        <v>168</v>
      </c>
      <c r="J58" s="334"/>
      <c r="K58" s="335"/>
      <c r="L58" s="155"/>
      <c r="M58" s="164"/>
      <c r="N58" s="379"/>
      <c r="O58" s="379"/>
      <c r="P58" s="379"/>
    </row>
    <row r="59" spans="2:21" ht="13.5" x14ac:dyDescent="0.25">
      <c r="B59" s="171" t="s">
        <v>19</v>
      </c>
      <c r="C59" s="172" t="s">
        <v>152</v>
      </c>
      <c r="D59" s="348">
        <v>287</v>
      </c>
      <c r="E59" s="349"/>
      <c r="H59" s="171" t="s">
        <v>19</v>
      </c>
      <c r="I59" s="172" t="s">
        <v>150</v>
      </c>
      <c r="J59" s="348">
        <v>287</v>
      </c>
      <c r="K59" s="349"/>
      <c r="L59" s="157"/>
      <c r="M59" s="164"/>
      <c r="N59" s="390"/>
      <c r="O59" s="390"/>
      <c r="P59" s="390"/>
    </row>
    <row r="60" spans="2:21" ht="14.25" customHeight="1" thickBot="1" x14ac:dyDescent="0.3">
      <c r="B60" s="173" t="s">
        <v>20</v>
      </c>
      <c r="C60" s="352" t="s">
        <v>180</v>
      </c>
      <c r="D60" s="352"/>
      <c r="E60" s="353"/>
      <c r="H60" s="173" t="s">
        <v>20</v>
      </c>
      <c r="I60" s="352" t="s">
        <v>181</v>
      </c>
      <c r="J60" s="352"/>
      <c r="K60" s="353"/>
      <c r="L60" s="157"/>
      <c r="M60" s="164"/>
      <c r="N60" s="379"/>
      <c r="O60" s="379"/>
      <c r="P60" s="379"/>
    </row>
    <row r="61" spans="2:21" ht="13.5" x14ac:dyDescent="0.2">
      <c r="B61" s="152"/>
      <c r="C61" s="153"/>
      <c r="D61" s="154"/>
      <c r="E61" s="154"/>
    </row>
    <row r="62" spans="2:21" ht="18" customHeight="1" x14ac:dyDescent="0.25">
      <c r="B62" s="160"/>
      <c r="C62" s="157"/>
      <c r="D62" s="157"/>
      <c r="E62" s="157"/>
      <c r="H62" s="160"/>
      <c r="I62" s="157"/>
      <c r="J62" s="157"/>
      <c r="K62" s="157"/>
      <c r="L62" s="157"/>
      <c r="M62" s="164"/>
      <c r="N62" s="165"/>
      <c r="O62" s="165"/>
      <c r="P62" s="165"/>
    </row>
    <row r="63" spans="2:21" ht="14.25" thickBot="1" x14ac:dyDescent="0.25">
      <c r="B63" s="152"/>
      <c r="C63" s="153"/>
      <c r="D63" s="154"/>
      <c r="E63" s="154"/>
    </row>
    <row r="64" spans="2:21" x14ac:dyDescent="0.2">
      <c r="B64" s="345" t="s">
        <v>138</v>
      </c>
      <c r="C64" s="346"/>
      <c r="D64" s="346"/>
      <c r="E64" s="347"/>
      <c r="H64" s="345" t="s">
        <v>136</v>
      </c>
      <c r="I64" s="346"/>
      <c r="J64" s="346"/>
      <c r="K64" s="347"/>
      <c r="L64" s="112"/>
      <c r="M64" s="158"/>
      <c r="N64" s="354"/>
      <c r="O64" s="354"/>
      <c r="P64" s="354"/>
      <c r="Q64" s="354"/>
      <c r="R64" s="158"/>
      <c r="S64" s="159"/>
      <c r="T64" s="159"/>
      <c r="U64" s="159"/>
    </row>
    <row r="65" spans="2:17" ht="13.5" x14ac:dyDescent="0.2">
      <c r="B65" s="171" t="s">
        <v>16</v>
      </c>
      <c r="C65" s="336">
        <v>3</v>
      </c>
      <c r="D65" s="336"/>
      <c r="E65" s="337"/>
      <c r="H65" s="171" t="s">
        <v>16</v>
      </c>
      <c r="I65" s="336">
        <v>2</v>
      </c>
      <c r="J65" s="336"/>
      <c r="K65" s="337"/>
      <c r="L65" s="155"/>
      <c r="N65" s="160"/>
      <c r="O65" s="355"/>
      <c r="P65" s="355"/>
      <c r="Q65" s="355"/>
    </row>
    <row r="66" spans="2:17" ht="13.5" x14ac:dyDescent="0.2">
      <c r="B66" s="171" t="s">
        <v>17</v>
      </c>
      <c r="C66" s="343" t="s">
        <v>4</v>
      </c>
      <c r="D66" s="343"/>
      <c r="E66" s="344"/>
      <c r="H66" s="171" t="s">
        <v>17</v>
      </c>
      <c r="I66" s="343" t="s">
        <v>4</v>
      </c>
      <c r="J66" s="343"/>
      <c r="K66" s="344"/>
      <c r="L66" s="156"/>
      <c r="N66" s="160"/>
      <c r="O66" s="356"/>
      <c r="P66" s="356"/>
      <c r="Q66" s="356"/>
    </row>
    <row r="67" spans="2:17" ht="13.5" x14ac:dyDescent="0.2">
      <c r="B67" s="171" t="s">
        <v>18</v>
      </c>
      <c r="C67" s="334" t="s">
        <v>184</v>
      </c>
      <c r="D67" s="334"/>
      <c r="E67" s="335"/>
      <c r="H67" s="171" t="s">
        <v>18</v>
      </c>
      <c r="I67" s="334" t="s">
        <v>182</v>
      </c>
      <c r="J67" s="334"/>
      <c r="K67" s="335"/>
      <c r="L67" s="155"/>
      <c r="M67" s="163"/>
      <c r="N67" s="160"/>
      <c r="O67" s="355"/>
      <c r="P67" s="355"/>
      <c r="Q67" s="355"/>
    </row>
    <row r="68" spans="2:17" ht="13.5" x14ac:dyDescent="0.25">
      <c r="B68" s="171" t="s">
        <v>19</v>
      </c>
      <c r="C68" s="172" t="s">
        <v>4</v>
      </c>
      <c r="D68" s="348" t="s">
        <v>4</v>
      </c>
      <c r="E68" s="349"/>
      <c r="H68" s="171" t="s">
        <v>19</v>
      </c>
      <c r="I68" s="172" t="s">
        <v>159</v>
      </c>
      <c r="J68" s="348">
        <v>24</v>
      </c>
      <c r="K68" s="349"/>
      <c r="L68" s="157"/>
      <c r="M68" s="164"/>
      <c r="N68" s="160"/>
      <c r="O68" s="357"/>
      <c r="P68" s="357"/>
      <c r="Q68" s="357"/>
    </row>
    <row r="69" spans="2:17" ht="14.25" customHeight="1" thickBot="1" x14ac:dyDescent="0.3">
      <c r="B69" s="173" t="s">
        <v>20</v>
      </c>
      <c r="C69" s="352" t="s">
        <v>185</v>
      </c>
      <c r="D69" s="352"/>
      <c r="E69" s="353"/>
      <c r="H69" s="173" t="s">
        <v>20</v>
      </c>
      <c r="I69" s="352" t="s">
        <v>183</v>
      </c>
      <c r="J69" s="352"/>
      <c r="K69" s="353"/>
      <c r="L69" s="157"/>
      <c r="M69" s="164"/>
      <c r="N69" s="160"/>
      <c r="O69" s="357"/>
      <c r="P69" s="357"/>
      <c r="Q69" s="357"/>
    </row>
    <row r="70" spans="2:17" x14ac:dyDescent="0.2">
      <c r="B70" s="174"/>
      <c r="C70" s="175"/>
      <c r="D70" s="176"/>
      <c r="E70" s="176"/>
    </row>
    <row r="71" spans="2:17" ht="14.25" customHeight="1" x14ac:dyDescent="0.25">
      <c r="B71" s="177"/>
      <c r="C71" s="178"/>
      <c r="D71" s="178"/>
      <c r="E71" s="178"/>
      <c r="H71" s="177"/>
      <c r="I71" s="178"/>
      <c r="J71" s="178"/>
      <c r="K71" s="178"/>
      <c r="L71" s="157"/>
      <c r="M71" s="164"/>
      <c r="N71" s="165"/>
      <c r="O71" s="165"/>
      <c r="P71" s="165"/>
    </row>
    <row r="72" spans="2:17" ht="13.5" thickBot="1" x14ac:dyDescent="0.25">
      <c r="B72" s="174"/>
      <c r="C72" s="175"/>
      <c r="D72" s="176"/>
      <c r="E72" s="176"/>
    </row>
    <row r="73" spans="2:17" ht="15" customHeight="1" x14ac:dyDescent="0.25">
      <c r="B73" s="345" t="s">
        <v>139</v>
      </c>
      <c r="C73" s="346"/>
      <c r="D73" s="346"/>
      <c r="E73" s="347"/>
      <c r="H73" s="345" t="s">
        <v>137</v>
      </c>
      <c r="I73" s="346"/>
      <c r="J73" s="346"/>
      <c r="K73" s="347"/>
      <c r="L73" s="157"/>
      <c r="M73" s="164"/>
      <c r="N73" s="160"/>
      <c r="O73" s="357"/>
      <c r="P73" s="357"/>
      <c r="Q73" s="357"/>
    </row>
    <row r="74" spans="2:17" ht="15" customHeight="1" x14ac:dyDescent="0.25">
      <c r="B74" s="171" t="s">
        <v>16</v>
      </c>
      <c r="C74" s="391">
        <v>2</v>
      </c>
      <c r="D74" s="392"/>
      <c r="E74" s="393"/>
      <c r="H74" s="171" t="s">
        <v>16</v>
      </c>
      <c r="I74" s="336">
        <v>2</v>
      </c>
      <c r="J74" s="336"/>
      <c r="K74" s="337"/>
      <c r="L74" s="157"/>
      <c r="M74" s="164"/>
      <c r="N74" s="160"/>
      <c r="O74" s="357"/>
      <c r="P74" s="357"/>
      <c r="Q74" s="357"/>
    </row>
    <row r="75" spans="2:17" ht="15" customHeight="1" x14ac:dyDescent="0.25">
      <c r="B75" s="171" t="s">
        <v>17</v>
      </c>
      <c r="C75" s="394" t="s">
        <v>4</v>
      </c>
      <c r="D75" s="395"/>
      <c r="E75" s="396"/>
      <c r="H75" s="171" t="s">
        <v>17</v>
      </c>
      <c r="I75" s="343" t="s">
        <v>4</v>
      </c>
      <c r="J75" s="343"/>
      <c r="K75" s="344"/>
      <c r="L75" s="157"/>
      <c r="M75" s="164"/>
      <c r="N75" s="160"/>
      <c r="O75" s="357"/>
      <c r="P75" s="357"/>
      <c r="Q75" s="357"/>
    </row>
    <row r="76" spans="2:17" ht="14.25" customHeight="1" x14ac:dyDescent="0.25">
      <c r="B76" s="171" t="s">
        <v>18</v>
      </c>
      <c r="C76" s="397" t="s">
        <v>171</v>
      </c>
      <c r="D76" s="398"/>
      <c r="E76" s="399"/>
      <c r="H76" s="171" t="s">
        <v>18</v>
      </c>
      <c r="I76" s="334" t="s">
        <v>186</v>
      </c>
      <c r="J76" s="334"/>
      <c r="K76" s="335"/>
      <c r="L76" s="157"/>
      <c r="M76" s="164"/>
      <c r="N76" s="160"/>
      <c r="O76" s="357"/>
      <c r="P76" s="357"/>
      <c r="Q76" s="357"/>
    </row>
    <row r="77" spans="2:17" ht="15" customHeight="1" x14ac:dyDescent="0.25">
      <c r="B77" s="171" t="s">
        <v>19</v>
      </c>
      <c r="C77" s="172" t="s">
        <v>152</v>
      </c>
      <c r="D77" s="350">
        <v>15.62</v>
      </c>
      <c r="E77" s="351"/>
      <c r="H77" s="171" t="s">
        <v>19</v>
      </c>
      <c r="I77" s="172" t="s">
        <v>152</v>
      </c>
      <c r="J77" s="348">
        <v>22.05</v>
      </c>
      <c r="K77" s="349"/>
      <c r="L77" s="157"/>
      <c r="M77" s="164"/>
      <c r="N77" s="160"/>
      <c r="O77" s="357"/>
      <c r="P77" s="357"/>
      <c r="Q77" s="357"/>
    </row>
    <row r="78" spans="2:17" ht="14.25" customHeight="1" thickBot="1" x14ac:dyDescent="0.3">
      <c r="B78" s="173" t="s">
        <v>20</v>
      </c>
      <c r="C78" s="400" t="s">
        <v>153</v>
      </c>
      <c r="D78" s="401"/>
      <c r="E78" s="402"/>
      <c r="H78" s="173" t="s">
        <v>20</v>
      </c>
      <c r="I78" s="352" t="s">
        <v>187</v>
      </c>
      <c r="J78" s="352"/>
      <c r="K78" s="353"/>
      <c r="L78" s="157"/>
      <c r="M78" s="164"/>
      <c r="N78" s="160"/>
      <c r="O78" s="357"/>
      <c r="P78" s="357"/>
      <c r="Q78" s="357"/>
    </row>
    <row r="79" spans="2:17" ht="14.25" customHeight="1" x14ac:dyDescent="0.25">
      <c r="B79" s="177"/>
      <c r="C79" s="178"/>
      <c r="D79" s="178"/>
      <c r="E79" s="178"/>
      <c r="H79" s="177"/>
      <c r="I79" s="178"/>
      <c r="J79" s="178"/>
      <c r="K79" s="178"/>
      <c r="L79" s="157"/>
      <c r="M79" s="164"/>
      <c r="N79" s="160"/>
      <c r="O79" s="157"/>
      <c r="P79" s="157"/>
      <c r="Q79" s="157"/>
    </row>
    <row r="80" spans="2:17" ht="15" customHeight="1" x14ac:dyDescent="0.25">
      <c r="B80" s="177"/>
      <c r="C80" s="178"/>
      <c r="D80" s="178"/>
      <c r="E80" s="178"/>
      <c r="H80" s="177"/>
      <c r="I80" s="178"/>
      <c r="J80" s="178"/>
      <c r="K80" s="178"/>
      <c r="L80" s="157"/>
      <c r="M80" s="164"/>
      <c r="N80" s="166"/>
      <c r="O80" s="166"/>
      <c r="P80" s="166"/>
    </row>
    <row r="81" spans="2:16" ht="13.5" thickBot="1" x14ac:dyDescent="0.25">
      <c r="B81" s="174"/>
      <c r="C81" s="175"/>
      <c r="D81" s="176"/>
      <c r="E81" s="176"/>
    </row>
    <row r="82" spans="2:16" ht="14.25" customHeight="1" x14ac:dyDescent="0.2">
      <c r="B82" s="345" t="s">
        <v>129</v>
      </c>
      <c r="C82" s="346"/>
      <c r="D82" s="346"/>
      <c r="E82" s="347"/>
      <c r="H82" s="345" t="s">
        <v>140</v>
      </c>
      <c r="I82" s="346"/>
      <c r="J82" s="346"/>
      <c r="K82" s="347"/>
      <c r="L82" s="112"/>
      <c r="M82" s="158"/>
      <c r="N82" s="377"/>
      <c r="O82" s="377"/>
      <c r="P82" s="377"/>
    </row>
    <row r="83" spans="2:16" ht="13.5" x14ac:dyDescent="0.2">
      <c r="B83" s="171" t="s">
        <v>16</v>
      </c>
      <c r="C83" s="336">
        <v>2</v>
      </c>
      <c r="D83" s="336"/>
      <c r="E83" s="337"/>
      <c r="H83" s="171" t="s">
        <v>16</v>
      </c>
      <c r="I83" s="336">
        <v>2</v>
      </c>
      <c r="J83" s="336"/>
      <c r="K83" s="337"/>
      <c r="L83" s="155"/>
      <c r="M83" s="158"/>
      <c r="N83" s="377"/>
      <c r="O83" s="377"/>
      <c r="P83" s="377"/>
    </row>
    <row r="84" spans="2:16" ht="13.5" x14ac:dyDescent="0.2">
      <c r="B84" s="171" t="s">
        <v>17</v>
      </c>
      <c r="C84" s="343" t="s">
        <v>4</v>
      </c>
      <c r="D84" s="343"/>
      <c r="E84" s="344"/>
      <c r="H84" s="171" t="s">
        <v>17</v>
      </c>
      <c r="I84" s="343" t="s">
        <v>4</v>
      </c>
      <c r="J84" s="343"/>
      <c r="K84" s="344"/>
      <c r="L84" s="156"/>
    </row>
    <row r="85" spans="2:16" s="167" customFormat="1" ht="13.5" customHeight="1" x14ac:dyDescent="0.2">
      <c r="B85" s="171" t="s">
        <v>18</v>
      </c>
      <c r="C85" s="334" t="s">
        <v>172</v>
      </c>
      <c r="D85" s="334"/>
      <c r="E85" s="335"/>
      <c r="H85" s="171" t="s">
        <v>18</v>
      </c>
      <c r="I85" s="334" t="s">
        <v>189</v>
      </c>
      <c r="J85" s="334"/>
      <c r="K85" s="335"/>
      <c r="L85" s="157"/>
    </row>
    <row r="86" spans="2:16" ht="13.5" x14ac:dyDescent="0.2">
      <c r="B86" s="171" t="s">
        <v>19</v>
      </c>
      <c r="C86" s="172" t="s">
        <v>152</v>
      </c>
      <c r="D86" s="348">
        <v>26.6</v>
      </c>
      <c r="E86" s="349"/>
      <c r="H86" s="171" t="s">
        <v>19</v>
      </c>
      <c r="I86" s="172" t="s">
        <v>152</v>
      </c>
      <c r="J86" s="348">
        <v>20.6</v>
      </c>
      <c r="K86" s="349"/>
      <c r="L86" s="157"/>
      <c r="M86" s="163"/>
      <c r="N86" s="163"/>
      <c r="O86" s="163"/>
      <c r="P86" s="163"/>
    </row>
    <row r="87" spans="2:16" ht="14.25" customHeight="1" thickBot="1" x14ac:dyDescent="0.3">
      <c r="B87" s="173" t="s">
        <v>20</v>
      </c>
      <c r="C87" s="352" t="s">
        <v>188</v>
      </c>
      <c r="D87" s="352"/>
      <c r="E87" s="353"/>
      <c r="H87" s="173" t="s">
        <v>20</v>
      </c>
      <c r="I87" s="352" t="s">
        <v>190</v>
      </c>
      <c r="J87" s="352"/>
      <c r="K87" s="353"/>
      <c r="L87" s="157"/>
      <c r="M87" s="164"/>
      <c r="N87" s="376"/>
      <c r="O87" s="376"/>
      <c r="P87" s="376"/>
    </row>
    <row r="88" spans="2:16" ht="13.5" x14ac:dyDescent="0.25">
      <c r="B88" s="179"/>
      <c r="C88" s="363"/>
      <c r="D88" s="363"/>
      <c r="E88" s="363"/>
      <c r="H88" s="180"/>
      <c r="I88" s="358"/>
      <c r="J88" s="358"/>
      <c r="K88" s="358"/>
      <c r="L88" s="159"/>
      <c r="M88" s="164"/>
      <c r="N88" s="378"/>
      <c r="O88" s="378"/>
      <c r="P88" s="378"/>
    </row>
    <row r="89" spans="2:16" ht="13.5" customHeight="1" x14ac:dyDescent="0.25">
      <c r="B89" s="177"/>
      <c r="C89" s="178"/>
      <c r="D89" s="178"/>
      <c r="E89" s="178"/>
      <c r="H89" s="177"/>
      <c r="I89" s="178"/>
      <c r="J89" s="178"/>
      <c r="K89" s="178"/>
      <c r="L89" s="157"/>
      <c r="M89" s="164"/>
      <c r="N89" s="168"/>
      <c r="O89" s="168"/>
      <c r="P89" s="168"/>
    </row>
    <row r="90" spans="2:16" ht="14.25" thickBot="1" x14ac:dyDescent="0.3">
      <c r="B90" s="179"/>
      <c r="C90" s="363"/>
      <c r="D90" s="363"/>
      <c r="E90" s="363"/>
      <c r="H90" s="180"/>
      <c r="I90" s="358"/>
      <c r="J90" s="358"/>
      <c r="K90" s="358"/>
      <c r="L90" s="159"/>
      <c r="M90" s="164"/>
      <c r="N90" s="378"/>
      <c r="O90" s="378"/>
      <c r="P90" s="378"/>
    </row>
    <row r="91" spans="2:16" ht="13.5" x14ac:dyDescent="0.25">
      <c r="B91" s="345" t="s">
        <v>131</v>
      </c>
      <c r="C91" s="346"/>
      <c r="D91" s="346"/>
      <c r="E91" s="347"/>
      <c r="H91" s="345" t="s">
        <v>142</v>
      </c>
      <c r="I91" s="346"/>
      <c r="J91" s="346"/>
      <c r="K91" s="347"/>
      <c r="L91" s="112"/>
      <c r="M91" s="164"/>
      <c r="N91" s="376"/>
      <c r="O91" s="376"/>
      <c r="P91" s="376"/>
    </row>
    <row r="92" spans="2:16" ht="13.5" x14ac:dyDescent="0.2">
      <c r="B92" s="171" t="s">
        <v>16</v>
      </c>
      <c r="C92" s="336">
        <v>0</v>
      </c>
      <c r="D92" s="336"/>
      <c r="E92" s="337"/>
      <c r="H92" s="171" t="s">
        <v>16</v>
      </c>
      <c r="I92" s="336">
        <v>2</v>
      </c>
      <c r="J92" s="336"/>
      <c r="K92" s="337"/>
      <c r="L92" s="155"/>
      <c r="M92" s="158"/>
      <c r="N92" s="380"/>
      <c r="O92" s="380"/>
      <c r="P92" s="380"/>
    </row>
    <row r="93" spans="2:16" ht="13.5" x14ac:dyDescent="0.2">
      <c r="B93" s="171" t="s">
        <v>17</v>
      </c>
      <c r="C93" s="343" t="s">
        <v>169</v>
      </c>
      <c r="D93" s="343"/>
      <c r="E93" s="344"/>
      <c r="H93" s="171" t="s">
        <v>17</v>
      </c>
      <c r="I93" s="343" t="s">
        <v>4</v>
      </c>
      <c r="J93" s="343"/>
      <c r="K93" s="344"/>
      <c r="L93" s="156"/>
      <c r="M93" s="158"/>
      <c r="N93" s="380"/>
      <c r="O93" s="380"/>
      <c r="P93" s="380"/>
    </row>
    <row r="94" spans="2:16" ht="13.5" customHeight="1" x14ac:dyDescent="0.2">
      <c r="B94" s="171" t="s">
        <v>18</v>
      </c>
      <c r="C94" s="334" t="s">
        <v>170</v>
      </c>
      <c r="D94" s="334"/>
      <c r="E94" s="335"/>
      <c r="H94" s="171" t="s">
        <v>18</v>
      </c>
      <c r="I94" s="334" t="s">
        <v>192</v>
      </c>
      <c r="J94" s="334"/>
      <c r="K94" s="335"/>
      <c r="L94" s="155"/>
    </row>
    <row r="95" spans="2:16" ht="13.5" x14ac:dyDescent="0.2">
      <c r="B95" s="171" t="s">
        <v>19</v>
      </c>
      <c r="C95" s="172" t="s">
        <v>159</v>
      </c>
      <c r="D95" s="348">
        <v>40</v>
      </c>
      <c r="E95" s="349"/>
      <c r="H95" s="171" t="s">
        <v>19</v>
      </c>
      <c r="I95" s="172" t="s">
        <v>152</v>
      </c>
      <c r="J95" s="348">
        <v>126.37</v>
      </c>
      <c r="K95" s="349"/>
      <c r="L95" s="157"/>
      <c r="M95" s="163"/>
      <c r="N95" s="163"/>
      <c r="O95" s="163"/>
      <c r="P95" s="163"/>
    </row>
    <row r="96" spans="2:16" ht="14.25" customHeight="1" thickBot="1" x14ac:dyDescent="0.3">
      <c r="B96" s="173" t="s">
        <v>20</v>
      </c>
      <c r="C96" s="352" t="s">
        <v>191</v>
      </c>
      <c r="D96" s="352"/>
      <c r="E96" s="353"/>
      <c r="H96" s="173" t="s">
        <v>20</v>
      </c>
      <c r="I96" s="352" t="s">
        <v>193</v>
      </c>
      <c r="J96" s="352"/>
      <c r="K96" s="353"/>
      <c r="L96" s="157"/>
      <c r="M96" s="164"/>
      <c r="N96" s="379"/>
      <c r="O96" s="379"/>
      <c r="P96" s="379"/>
    </row>
    <row r="97" spans="2:16" ht="14.25" thickBot="1" x14ac:dyDescent="0.3">
      <c r="B97" s="177"/>
      <c r="C97" s="178"/>
      <c r="D97" s="178"/>
      <c r="E97" s="178"/>
      <c r="H97" s="177"/>
      <c r="I97" s="178"/>
      <c r="J97" s="178"/>
      <c r="K97" s="178"/>
      <c r="L97" s="157"/>
      <c r="M97" s="164"/>
      <c r="N97" s="165"/>
      <c r="O97" s="165"/>
      <c r="P97" s="165"/>
    </row>
    <row r="98" spans="2:16" ht="13.5" x14ac:dyDescent="0.25">
      <c r="B98" s="345" t="s">
        <v>143</v>
      </c>
      <c r="C98" s="346"/>
      <c r="D98" s="346"/>
      <c r="E98" s="347"/>
      <c r="H98" s="345" t="s">
        <v>132</v>
      </c>
      <c r="I98" s="346"/>
      <c r="J98" s="346"/>
      <c r="K98" s="347"/>
      <c r="L98" s="157"/>
      <c r="M98" s="164"/>
      <c r="N98" s="165"/>
      <c r="O98" s="165"/>
      <c r="P98" s="165"/>
    </row>
    <row r="99" spans="2:16" ht="13.5" x14ac:dyDescent="0.25">
      <c r="B99" s="171" t="s">
        <v>16</v>
      </c>
      <c r="C99" s="336">
        <v>2</v>
      </c>
      <c r="D99" s="336"/>
      <c r="E99" s="337"/>
      <c r="H99" s="171" t="s">
        <v>16</v>
      </c>
      <c r="I99" s="336">
        <v>2</v>
      </c>
      <c r="J99" s="336"/>
      <c r="K99" s="337"/>
      <c r="L99" s="157"/>
      <c r="M99" s="164"/>
      <c r="N99" s="165"/>
      <c r="O99" s="165"/>
      <c r="P99" s="165"/>
    </row>
    <row r="100" spans="2:16" ht="13.5" x14ac:dyDescent="0.25">
      <c r="B100" s="171" t="s">
        <v>17</v>
      </c>
      <c r="C100" s="343" t="s">
        <v>4</v>
      </c>
      <c r="D100" s="343"/>
      <c r="E100" s="344"/>
      <c r="H100" s="171" t="s">
        <v>17</v>
      </c>
      <c r="I100" s="343" t="s">
        <v>4</v>
      </c>
      <c r="J100" s="343"/>
      <c r="K100" s="344"/>
      <c r="L100" s="157"/>
      <c r="M100" s="164"/>
      <c r="N100" s="165"/>
      <c r="O100" s="165"/>
      <c r="P100" s="165"/>
    </row>
    <row r="101" spans="2:16" ht="13.5" customHeight="1" x14ac:dyDescent="0.25">
      <c r="B101" s="171" t="s">
        <v>18</v>
      </c>
      <c r="C101" s="334" t="s">
        <v>194</v>
      </c>
      <c r="D101" s="334"/>
      <c r="E101" s="335"/>
      <c r="H101" s="171" t="s">
        <v>18</v>
      </c>
      <c r="I101" s="334" t="s">
        <v>197</v>
      </c>
      <c r="J101" s="334"/>
      <c r="K101" s="335"/>
      <c r="L101" s="157"/>
      <c r="M101" s="164"/>
      <c r="N101" s="165"/>
      <c r="O101" s="165"/>
      <c r="P101" s="165"/>
    </row>
    <row r="102" spans="2:16" ht="13.5" x14ac:dyDescent="0.25">
      <c r="B102" s="171" t="s">
        <v>19</v>
      </c>
      <c r="C102" s="172" t="s">
        <v>152</v>
      </c>
      <c r="D102" s="348">
        <v>17.91</v>
      </c>
      <c r="E102" s="349"/>
      <c r="H102" s="171" t="s">
        <v>19</v>
      </c>
      <c r="I102" s="172" t="s">
        <v>4</v>
      </c>
      <c r="J102" s="348" t="s">
        <v>4</v>
      </c>
      <c r="K102" s="349"/>
      <c r="L102" s="157"/>
      <c r="M102" s="164"/>
      <c r="N102" s="165"/>
      <c r="O102" s="165"/>
      <c r="P102" s="165"/>
    </row>
    <row r="103" spans="2:16" ht="14.25" customHeight="1" thickBot="1" x14ac:dyDescent="0.3">
      <c r="B103" s="173" t="s">
        <v>20</v>
      </c>
      <c r="C103" s="352" t="s">
        <v>195</v>
      </c>
      <c r="D103" s="352"/>
      <c r="E103" s="353"/>
      <c r="H103" s="173" t="s">
        <v>20</v>
      </c>
      <c r="I103" s="352" t="s">
        <v>196</v>
      </c>
      <c r="J103" s="352"/>
      <c r="K103" s="353"/>
      <c r="L103" s="157"/>
      <c r="M103" s="164"/>
      <c r="N103" s="165"/>
      <c r="O103" s="165"/>
      <c r="P103" s="165"/>
    </row>
    <row r="104" spans="2:16" ht="13.5" x14ac:dyDescent="0.25">
      <c r="B104" s="177"/>
      <c r="C104" s="178"/>
      <c r="D104" s="178"/>
      <c r="E104" s="178"/>
      <c r="H104" s="177"/>
      <c r="I104" s="178"/>
      <c r="J104" s="178"/>
      <c r="K104" s="178"/>
      <c r="L104" s="157"/>
      <c r="M104" s="164"/>
      <c r="N104" s="165"/>
      <c r="O104" s="165"/>
      <c r="P104" s="165"/>
    </row>
    <row r="105" spans="2:16" ht="14.25" thickBot="1" x14ac:dyDescent="0.3">
      <c r="B105" s="177"/>
      <c r="C105" s="178"/>
      <c r="D105" s="178"/>
      <c r="E105" s="178"/>
      <c r="H105" s="177"/>
      <c r="I105" s="178"/>
      <c r="J105" s="178"/>
      <c r="K105" s="178"/>
      <c r="L105" s="157"/>
      <c r="M105" s="164"/>
      <c r="N105" s="165"/>
      <c r="O105" s="165"/>
      <c r="P105" s="165"/>
    </row>
    <row r="106" spans="2:16" ht="13.5" x14ac:dyDescent="0.25">
      <c r="B106" s="345" t="s">
        <v>133</v>
      </c>
      <c r="C106" s="346"/>
      <c r="D106" s="346"/>
      <c r="E106" s="347"/>
      <c r="L106" s="112"/>
      <c r="M106" s="164"/>
      <c r="N106" s="379"/>
      <c r="O106" s="379"/>
      <c r="P106" s="379"/>
    </row>
    <row r="107" spans="2:16" ht="13.5" x14ac:dyDescent="0.2">
      <c r="B107" s="171" t="s">
        <v>16</v>
      </c>
      <c r="C107" s="336">
        <f>C43</f>
        <v>2</v>
      </c>
      <c r="D107" s="336"/>
      <c r="E107" s="337"/>
      <c r="L107" s="155"/>
      <c r="M107" s="158"/>
      <c r="N107" s="377"/>
      <c r="O107" s="377"/>
      <c r="P107" s="377"/>
    </row>
    <row r="108" spans="2:16" ht="13.5" x14ac:dyDescent="0.2">
      <c r="B108" s="171" t="s">
        <v>17</v>
      </c>
      <c r="C108" s="343"/>
      <c r="D108" s="343"/>
      <c r="E108" s="344"/>
      <c r="L108" s="156"/>
      <c r="M108" s="158"/>
      <c r="N108" s="377"/>
      <c r="O108" s="377"/>
      <c r="P108" s="377"/>
    </row>
    <row r="109" spans="2:16" ht="37.5" customHeight="1" x14ac:dyDescent="0.2">
      <c r="B109" s="171" t="s">
        <v>18</v>
      </c>
      <c r="C109" s="334" t="str">
        <f>D43</f>
        <v>(80) infiltraciones (50) Corrosion de acero (60) daño en concreto / acero expuesto (90) Manchas de humedad, vegetación creciente, fisuras transversales y longitudinales  y segregacion de concreto con acero expuesto.</v>
      </c>
      <c r="D109" s="334"/>
      <c r="E109" s="335"/>
      <c r="L109" s="155"/>
    </row>
    <row r="110" spans="2:16" ht="13.5" x14ac:dyDescent="0.2">
      <c r="B110" s="171" t="s">
        <v>19</v>
      </c>
      <c r="C110" s="172" t="s">
        <v>4</v>
      </c>
      <c r="D110" s="348" t="s">
        <v>4</v>
      </c>
      <c r="E110" s="349"/>
      <c r="L110" s="157"/>
    </row>
    <row r="111" spans="2:16" ht="24.75" customHeight="1" thickBot="1" x14ac:dyDescent="0.25">
      <c r="B111" s="173" t="s">
        <v>20</v>
      </c>
      <c r="C111" s="352" t="s">
        <v>162</v>
      </c>
      <c r="D111" s="352"/>
      <c r="E111" s="353"/>
      <c r="L111" s="157"/>
    </row>
    <row r="112" spans="2:16" ht="13.5" x14ac:dyDescent="0.2">
      <c r="B112" s="177"/>
      <c r="C112" s="178"/>
      <c r="D112" s="178"/>
      <c r="E112" s="178"/>
      <c r="H112" s="177"/>
      <c r="I112" s="178"/>
      <c r="J112" s="178"/>
      <c r="K112" s="178"/>
      <c r="L112" s="157"/>
    </row>
    <row r="113" spans="2:17" ht="13.5" x14ac:dyDescent="0.2">
      <c r="B113" s="177"/>
      <c r="C113" s="178"/>
      <c r="D113" s="178"/>
      <c r="E113" s="178"/>
      <c r="H113" s="177"/>
      <c r="I113" s="178"/>
      <c r="J113" s="178"/>
      <c r="K113" s="178"/>
      <c r="L113" s="157"/>
    </row>
    <row r="114" spans="2:17" ht="13.5" x14ac:dyDescent="0.25">
      <c r="H114" s="179"/>
      <c r="I114" s="375"/>
      <c r="J114" s="375"/>
      <c r="K114" s="375"/>
      <c r="L114" s="166"/>
    </row>
    <row r="115" spans="2:17" ht="13.5" x14ac:dyDescent="0.25">
      <c r="L115" s="165"/>
    </row>
    <row r="116" spans="2:17" x14ac:dyDescent="0.2">
      <c r="L116" s="159"/>
    </row>
    <row r="117" spans="2:17" x14ac:dyDescent="0.2">
      <c r="L117" s="159"/>
    </row>
    <row r="120" spans="2:17" ht="15" customHeight="1" x14ac:dyDescent="0.2"/>
    <row r="124" spans="2:17" x14ac:dyDescent="0.2">
      <c r="B124" s="354"/>
      <c r="C124" s="354"/>
      <c r="D124" s="354"/>
      <c r="E124" s="354"/>
    </row>
    <row r="125" spans="2:17" ht="13.5" x14ac:dyDescent="0.2">
      <c r="B125" s="160"/>
      <c r="C125" s="355"/>
      <c r="D125" s="355"/>
      <c r="E125" s="355"/>
    </row>
    <row r="126" spans="2:17" ht="14.25" customHeight="1" x14ac:dyDescent="0.2">
      <c r="B126" s="160"/>
      <c r="C126" s="356"/>
      <c r="D126" s="356"/>
      <c r="E126" s="356"/>
    </row>
    <row r="127" spans="2:17" ht="14.25" customHeight="1" x14ac:dyDescent="0.2">
      <c r="B127" s="160"/>
      <c r="C127" s="357"/>
      <c r="D127" s="357"/>
      <c r="E127" s="357"/>
      <c r="Q127" s="169"/>
    </row>
    <row r="128" spans="2:17" ht="13.5" x14ac:dyDescent="0.2">
      <c r="B128" s="160"/>
      <c r="C128" s="357"/>
      <c r="D128" s="357"/>
      <c r="E128" s="357"/>
    </row>
    <row r="129" spans="2:10" ht="13.5" x14ac:dyDescent="0.2">
      <c r="B129" s="160"/>
      <c r="C129" s="357"/>
      <c r="D129" s="357"/>
      <c r="E129" s="357"/>
    </row>
    <row r="132" spans="2:10" x14ac:dyDescent="0.2">
      <c r="J132" s="170"/>
    </row>
    <row r="133" spans="2:10" x14ac:dyDescent="0.2">
      <c r="J133" s="170"/>
    </row>
    <row r="148" ht="14.25" customHeight="1" x14ac:dyDescent="0.2"/>
  </sheetData>
  <mergeCells count="172">
    <mergeCell ref="I17:K17"/>
    <mergeCell ref="I18:K18"/>
    <mergeCell ref="I19:K19"/>
    <mergeCell ref="H3:L3"/>
    <mergeCell ref="I4:L4"/>
    <mergeCell ref="I5:L5"/>
    <mergeCell ref="I6:L6"/>
    <mergeCell ref="I7:L7"/>
    <mergeCell ref="I8:L8"/>
    <mergeCell ref="I9:L9"/>
    <mergeCell ref="I10:L10"/>
    <mergeCell ref="H16:K16"/>
    <mergeCell ref="N60:P60"/>
    <mergeCell ref="N64:Q64"/>
    <mergeCell ref="D35:E35"/>
    <mergeCell ref="B73:E73"/>
    <mergeCell ref="H73:K73"/>
    <mergeCell ref="O73:Q73"/>
    <mergeCell ref="O65:Q65"/>
    <mergeCell ref="O66:Q66"/>
    <mergeCell ref="O67:Q67"/>
    <mergeCell ref="O68:Q68"/>
    <mergeCell ref="O69:Q69"/>
    <mergeCell ref="D39:E39"/>
    <mergeCell ref="B46:E46"/>
    <mergeCell ref="C47:E47"/>
    <mergeCell ref="C49:E49"/>
    <mergeCell ref="C57:E57"/>
    <mergeCell ref="B55:E55"/>
    <mergeCell ref="C51:E51"/>
    <mergeCell ref="H55:K55"/>
    <mergeCell ref="D102:E102"/>
    <mergeCell ref="N58:P58"/>
    <mergeCell ref="N59:P59"/>
    <mergeCell ref="O77:Q77"/>
    <mergeCell ref="C74:E74"/>
    <mergeCell ref="I74:K74"/>
    <mergeCell ref="I65:K65"/>
    <mergeCell ref="I58:K58"/>
    <mergeCell ref="C88:E88"/>
    <mergeCell ref="B82:E82"/>
    <mergeCell ref="I76:K76"/>
    <mergeCell ref="O76:Q76"/>
    <mergeCell ref="O74:Q74"/>
    <mergeCell ref="O75:Q75"/>
    <mergeCell ref="C75:E75"/>
    <mergeCell ref="I75:K75"/>
    <mergeCell ref="C76:E76"/>
    <mergeCell ref="O78:Q78"/>
    <mergeCell ref="I88:K88"/>
    <mergeCell ref="N88:P88"/>
    <mergeCell ref="I85:K85"/>
    <mergeCell ref="C87:E87"/>
    <mergeCell ref="C78:E78"/>
    <mergeCell ref="C67:E67"/>
    <mergeCell ref="I48:K48"/>
    <mergeCell ref="I49:K49"/>
    <mergeCell ref="I51:K51"/>
    <mergeCell ref="I57:K57"/>
    <mergeCell ref="D41:E41"/>
    <mergeCell ref="D30:E30"/>
    <mergeCell ref="B18:C18"/>
    <mergeCell ref="D18:E18"/>
    <mergeCell ref="B19:C19"/>
    <mergeCell ref="D19:E19"/>
    <mergeCell ref="B20:C20"/>
    <mergeCell ref="D20:E20"/>
    <mergeCell ref="B21:C21"/>
    <mergeCell ref="D21:E21"/>
    <mergeCell ref="C48:E48"/>
    <mergeCell ref="D36:E36"/>
    <mergeCell ref="D34:E34"/>
    <mergeCell ref="D37:E37"/>
    <mergeCell ref="D42:E42"/>
    <mergeCell ref="C56:E56"/>
    <mergeCell ref="I56:K56"/>
    <mergeCell ref="B23:E23"/>
    <mergeCell ref="D38:E38"/>
    <mergeCell ref="D40:E40"/>
    <mergeCell ref="I114:K114"/>
    <mergeCell ref="I99:K99"/>
    <mergeCell ref="N87:P87"/>
    <mergeCell ref="N82:P82"/>
    <mergeCell ref="N90:P90"/>
    <mergeCell ref="N107:P107"/>
    <mergeCell ref="I101:K101"/>
    <mergeCell ref="N108:P108"/>
    <mergeCell ref="I83:K83"/>
    <mergeCell ref="I84:K84"/>
    <mergeCell ref="N106:P106"/>
    <mergeCell ref="H98:K98"/>
    <mergeCell ref="N93:P93"/>
    <mergeCell ref="N91:P91"/>
    <mergeCell ref="N96:P96"/>
    <mergeCell ref="N83:P83"/>
    <mergeCell ref="N92:P92"/>
    <mergeCell ref="I92:K92"/>
    <mergeCell ref="I93:K93"/>
    <mergeCell ref="I94:K94"/>
    <mergeCell ref="J102:K102"/>
    <mergeCell ref="I103:K103"/>
    <mergeCell ref="I100:K100"/>
    <mergeCell ref="I96:K96"/>
    <mergeCell ref="B3:E3"/>
    <mergeCell ref="I47:K47"/>
    <mergeCell ref="I69:K69"/>
    <mergeCell ref="I90:K90"/>
    <mergeCell ref="I67:K67"/>
    <mergeCell ref="I87:K87"/>
    <mergeCell ref="D28:E28"/>
    <mergeCell ref="D29:E29"/>
    <mergeCell ref="D31:E31"/>
    <mergeCell ref="C90:E90"/>
    <mergeCell ref="B64:E64"/>
    <mergeCell ref="C65:E65"/>
    <mergeCell ref="C66:E66"/>
    <mergeCell ref="H64:K64"/>
    <mergeCell ref="B17:C17"/>
    <mergeCell ref="D17:E17"/>
    <mergeCell ref="C83:E83"/>
    <mergeCell ref="C84:E84"/>
    <mergeCell ref="C85:E85"/>
    <mergeCell ref="H82:K82"/>
    <mergeCell ref="B15:E15"/>
    <mergeCell ref="B16:C16"/>
    <mergeCell ref="D16:E16"/>
    <mergeCell ref="H46:K46"/>
    <mergeCell ref="B124:E124"/>
    <mergeCell ref="C125:E125"/>
    <mergeCell ref="C126:E126"/>
    <mergeCell ref="C127:E127"/>
    <mergeCell ref="C128:E128"/>
    <mergeCell ref="C129:E129"/>
    <mergeCell ref="C103:E103"/>
    <mergeCell ref="B106:E106"/>
    <mergeCell ref="C109:E109"/>
    <mergeCell ref="C111:E111"/>
    <mergeCell ref="D110:E110"/>
    <mergeCell ref="C108:E108"/>
    <mergeCell ref="C107:E107"/>
    <mergeCell ref="J50:K50"/>
    <mergeCell ref="D59:E59"/>
    <mergeCell ref="D68:E68"/>
    <mergeCell ref="D77:E77"/>
    <mergeCell ref="D86:E86"/>
    <mergeCell ref="D95:E95"/>
    <mergeCell ref="J95:K95"/>
    <mergeCell ref="J86:K86"/>
    <mergeCell ref="J77:K77"/>
    <mergeCell ref="J68:K68"/>
    <mergeCell ref="J59:K59"/>
    <mergeCell ref="I78:K78"/>
    <mergeCell ref="I60:K60"/>
    <mergeCell ref="I66:K66"/>
    <mergeCell ref="H91:K91"/>
    <mergeCell ref="C58:E58"/>
    <mergeCell ref="C93:E93"/>
    <mergeCell ref="C69:E69"/>
    <mergeCell ref="C60:E60"/>
    <mergeCell ref="C94:E94"/>
    <mergeCell ref="C92:E92"/>
    <mergeCell ref="D43:E43"/>
    <mergeCell ref="B27:E27"/>
    <mergeCell ref="C99:E99"/>
    <mergeCell ref="C100:E100"/>
    <mergeCell ref="C101:E101"/>
    <mergeCell ref="B91:E91"/>
    <mergeCell ref="D50:E50"/>
    <mergeCell ref="C96:E96"/>
    <mergeCell ref="B98:E98"/>
    <mergeCell ref="D32:E32"/>
    <mergeCell ref="D33:E33"/>
  </mergeCells>
  <pageMargins left="0.7" right="0.7" top="0.75" bottom="0.75" header="0.3" footer="0.3"/>
  <pageSetup paperSize="8"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E5EF124D-8D89-43AB-9F1D-E67E2052989A}"/>
</file>

<file path=customXml/itemProps2.xml><?xml version="1.0" encoding="utf-8"?>
<ds:datastoreItem xmlns:ds="http://schemas.openxmlformats.org/officeDocument/2006/customXml" ds:itemID="{902A00FD-BFEA-4DF1-96D3-6FCEE97CDE10}"/>
</file>

<file path=customXml/itemProps3.xml><?xml version="1.0" encoding="utf-8"?>
<ds:datastoreItem xmlns:ds="http://schemas.openxmlformats.org/officeDocument/2006/customXml" ds:itemID="{47C0134A-D21B-4E1A-BE6E-0843EC2C54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Inventario </vt:lpstr>
      <vt:lpstr>Inspeccion </vt:lpstr>
      <vt:lpstr>Calificaciones</vt:lpstr>
      <vt:lpstr>'Inspeccion '!Área_de_impresión</vt:lpstr>
      <vt:lpstr>'Inventario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egarcia</dc:creator>
  <cp:lastModifiedBy>PED-487</cp:lastModifiedBy>
  <cp:lastPrinted>2019-03-15T18:59:18Z</cp:lastPrinted>
  <dcterms:created xsi:type="dcterms:W3CDTF">2018-11-19T23:04:12Z</dcterms:created>
  <dcterms:modified xsi:type="dcterms:W3CDTF">2022-10-18T16:19:00Z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